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6150" activeTab="0"/>
  </bookViews>
  <sheets>
    <sheet name="bao gia" sheetId="1" r:id="rId1"/>
    <sheet name="don dat" sheetId="2" state="hidden" r:id="rId2"/>
    <sheet name="lv" sheetId="3" state="hidden" r:id="rId3"/>
    <sheet name="tcty" sheetId="4" state="hidden" r:id="rId4"/>
    <sheet name="Sheet1" sheetId="5" state="hidden" r:id="rId5"/>
    <sheet name="DANH MUC" sheetId="6" state="hidden" r:id="rId6"/>
  </sheets>
  <definedNames/>
  <calcPr fullCalcOnLoad="1"/>
</workbook>
</file>

<file path=xl/sharedStrings.xml><?xml version="1.0" encoding="utf-8"?>
<sst xmlns="http://schemas.openxmlformats.org/spreadsheetml/2006/main" count="285" uniqueCount="134">
  <si>
    <r>
      <t xml:space="preserve">Tªn  c¬ quan ®Æt mua          :  </t>
    </r>
    <r>
      <rPr>
        <b/>
        <sz val="12"/>
        <rFont val=".VnTime"/>
        <family val="2"/>
      </rPr>
      <t>Th­ viÖn tr­êng §¹i häc s­ ph¹m Hµ Néi</t>
    </r>
    <r>
      <rPr>
        <sz val="12"/>
        <rFont val=".VnTime"/>
        <family val="2"/>
      </rPr>
      <t xml:space="preserve">  </t>
    </r>
  </si>
  <si>
    <t>STT</t>
  </si>
  <si>
    <t>chØ sè</t>
  </si>
  <si>
    <t xml:space="preserve">Tªn b¸o, t¹p chÝ </t>
  </si>
  <si>
    <t>SL ®Æt</t>
  </si>
  <si>
    <t>kú XB</t>
  </si>
  <si>
    <t>Thµnh tiÒn (USD)</t>
  </si>
  <si>
    <t>B¸o chÝ Nga</t>
  </si>
  <si>
    <t>Биология в школе</t>
  </si>
  <si>
    <t xml:space="preserve">Биотехнология </t>
  </si>
  <si>
    <t>ВМУ. 14 серия – Психология</t>
  </si>
  <si>
    <t>ВМУ. 16 серия - Биология</t>
  </si>
  <si>
    <t>ВМУ. 2 серия – Химия</t>
  </si>
  <si>
    <t>ВМУ. 3 серия - Физика. Астрономия</t>
  </si>
  <si>
    <t>ВМУ. 5 серия – География</t>
  </si>
  <si>
    <t>ВМУ. 7 серия – Философия</t>
  </si>
  <si>
    <t>ВМУ. 8 серия – История</t>
  </si>
  <si>
    <t>ВМУ. 9 серия – Филология</t>
  </si>
  <si>
    <t>ВМУ.1 серия – Математика, механика</t>
  </si>
  <si>
    <t>Вопросы Литературы</t>
  </si>
  <si>
    <t>Вопросы Психологий</t>
  </si>
  <si>
    <t xml:space="preserve">Генетика </t>
  </si>
  <si>
    <t>География в школе</t>
  </si>
  <si>
    <t>Квант ( с 6 приложенями )</t>
  </si>
  <si>
    <t>Литература в школе</t>
  </si>
  <si>
    <t>Математика в школе</t>
  </si>
  <si>
    <t>Педагогика</t>
  </si>
  <si>
    <t>Преподавание истории в школе</t>
  </si>
  <si>
    <t>Психологический журнал</t>
  </si>
  <si>
    <t>Физика в школе</t>
  </si>
  <si>
    <t>Химия в школе</t>
  </si>
  <si>
    <t>B¸o chÝ anh</t>
  </si>
  <si>
    <t>1050-5164</t>
  </si>
  <si>
    <t>The Annals of Applied Probability</t>
  </si>
  <si>
    <t>0095-8964</t>
  </si>
  <si>
    <t>The Journal of Environmental Education</t>
  </si>
  <si>
    <t>1038-2046</t>
  </si>
  <si>
    <t>International research in Geographical and Environmental Education</t>
  </si>
  <si>
    <t>1088-8683</t>
  </si>
  <si>
    <t>Personality and Social Psychology Review</t>
  </si>
  <si>
    <t>0894-4105</t>
  </si>
  <si>
    <t>Neuropsychology</t>
  </si>
  <si>
    <t>0003-066X</t>
  </si>
  <si>
    <t>American Psychologist</t>
  </si>
  <si>
    <t>OR</t>
  </si>
  <si>
    <t>0033-295X</t>
  </si>
  <si>
    <t>Psychological Review</t>
  </si>
  <si>
    <t>1706-8142</t>
  </si>
  <si>
    <t>Crux Mathematicorum with Mathematical Mayhem</t>
  </si>
  <si>
    <t>IR</t>
  </si>
  <si>
    <t>0002-9890</t>
  </si>
  <si>
    <t>American mathematical monthly AMM</t>
  </si>
  <si>
    <t>Tæng céng</t>
  </si>
  <si>
    <r>
      <t>32</t>
    </r>
    <r>
      <rPr>
        <b/>
        <sz val="10"/>
        <rFont val=".VnTime"/>
        <family val="2"/>
      </rPr>
      <t xml:space="preserve"> lo¹i</t>
    </r>
  </si>
  <si>
    <t>Thµnh tiÒn :</t>
  </si>
  <si>
    <t xml:space="preserve"> </t>
  </si>
  <si>
    <t>Tªn ng­êi theo dâi ®Æt mua :  Hoµng Chi Mai - Phßng NghiÖp vô s­ ph¹m</t>
  </si>
  <si>
    <t>§T:  0913314131</t>
  </si>
  <si>
    <t>§Þa chØ                                 :  §­êng Xu©n Thuû - CÇu GiÊy - Hµ Néi.   Tel : 39347109</t>
  </si>
  <si>
    <t>Thñ tr­ëng ®¬n vÞ</t>
  </si>
  <si>
    <t>(ký, ®ãng dÊu)</t>
  </si>
  <si>
    <t>®¬n ®Æt b¸o chÝ nhËp khÈu c¸c n­íc n¨m 2010</t>
  </si>
  <si>
    <t xml:space="preserve"> 32 lo¹i t¹p chÝ nhËp khÈu trÞ gi¸ chÝnh thøc lµ : 10,884.34USD</t>
  </si>
  <si>
    <t>(M­êi ngh×n t¸m tr¨m t¸m bèn ®«la Mü vµ ba t­ cent)</t>
  </si>
  <si>
    <t>Hµ néi, ngµy        th¸ng         n¨m  2009</t>
  </si>
  <si>
    <t>SL</t>
  </si>
  <si>
    <t>32 loại tạp chí nhập khẩu trị giá chính thức là : 15,356.21USD</t>
  </si>
  <si>
    <t>Hà nội, ngày   08  tháng  12  năm  2014</t>
  </si>
  <si>
    <t xml:space="preserve">CÔNG TY XNK SÁCH BÁO </t>
  </si>
  <si>
    <t>PHÒNG NNKBC 1</t>
  </si>
  <si>
    <t>CÔNG TY XUNHASABA</t>
  </si>
  <si>
    <t>PHÒNG NHẬP KHẨU BÁO CHÍ I</t>
  </si>
  <si>
    <t>ĐỊA CHỈ : 32 HAI BÀ TRƯNG  -  HN</t>
  </si>
  <si>
    <t>ĐT : 04. 38252313 – FAX : 04. 38252860</t>
  </si>
  <si>
    <t xml:space="preserve">  BÁO GIÁ ĐƠN ĐẶT BÁO CHÍ NHẬP KHẨU NĂM 2015</t>
  </si>
  <si>
    <t xml:space="preserve">     KÍNH GỬI:</t>
  </si>
  <si>
    <t xml:space="preserve">THƯ VIỆN TRƯỜNG ĐẠI HỌC SƯ PHẠM HÀ NỘI  </t>
  </si>
  <si>
    <t xml:space="preserve">     Địa chỉ:  </t>
  </si>
  <si>
    <t>Đường Xuân Thuỷ - Cầu Giấy - Hà Nội.   Tel : 39347109</t>
  </si>
  <si>
    <t>Thành tiền :</t>
  </si>
  <si>
    <t>Chỉ số</t>
  </si>
  <si>
    <t>Tên báo, tạp chí</t>
  </si>
  <si>
    <t>Thành tiền (USD)</t>
  </si>
  <si>
    <t>Tổng cộng</t>
  </si>
  <si>
    <t>Báo chí Nga</t>
  </si>
  <si>
    <t>Báo chí anh</t>
  </si>
  <si>
    <t>Kỳ XB</t>
  </si>
  <si>
    <t>32 loại</t>
  </si>
  <si>
    <t>(Mười lăm nghìn ba trăm năm mươi sáu đôla Mỹ và hai mươi mốt cent)</t>
  </si>
  <si>
    <t>kú
XB</t>
  </si>
  <si>
    <t>Иностранная литература      ISSN 0130-6545</t>
  </si>
  <si>
    <t>13 loại</t>
  </si>
  <si>
    <t>Thành tiền 
(USD)</t>
  </si>
  <si>
    <t>Báo chí Anh</t>
  </si>
  <si>
    <t>Иностранная литература   ISSN 0130-6545</t>
  </si>
  <si>
    <t>CTY CỔ PHẦN VĂN HÓA &amp; TRUYỀN THÔNG LIÊN VIỆT</t>
  </si>
  <si>
    <t xml:space="preserve">DANH MỤC BÁO GIÁ TẠP CHÍ NGOẠI VĂN NHẬP KHẨU </t>
  </si>
  <si>
    <r>
      <t>Bên đặt mua: Trung tâm Thông tin thư viện - T</t>
    </r>
    <r>
      <rPr>
        <b/>
        <sz val="13"/>
        <rFont val=".VnTime"/>
        <family val="2"/>
      </rPr>
      <t xml:space="preserve">r­êng §¹i häc s­ ph¹m Hµ Néi  </t>
    </r>
  </si>
  <si>
    <t xml:space="preserve">Địa chỉ       : Đường Xuân Thủy, Cầu Giấy, Hà Nội                                                                             </t>
  </si>
  <si>
    <t>TÊN TẠP CHÍ</t>
  </si>
  <si>
    <t>ISSN</t>
  </si>
  <si>
    <t>KỲ XB</t>
  </si>
  <si>
    <t xml:space="preserve">SL </t>
  </si>
  <si>
    <t>gi¸ c¶ n¨m (USD)</t>
  </si>
  <si>
    <t>cuốn</t>
  </si>
  <si>
    <t>Tỷ giá được quy đổi căn cứ vào tỷ giá bán ra do Ngân Hàng TMCP Ngoại thương Việt nam.</t>
  </si>
  <si>
    <t>Giá trên đã bao gồm các loại thuế và chi phí khác.</t>
  </si>
  <si>
    <t>CTY CP VĂN HÓA &amp; TRUYỀN THÔNG LIÊN VIỆT</t>
  </si>
  <si>
    <t>GIÁM ĐỐC</t>
  </si>
  <si>
    <t>HỨA BẢO SƠN</t>
  </si>
  <si>
    <t xml:space="preserve"> CÔNG TY TNHH MTV SÁCH VIỆT NAM - SAVINA</t>
  </si>
  <si>
    <t>Kính gửi : Trung tâm thư viện - ĐH Sư Phạm Hà Nội</t>
  </si>
  <si>
    <t>giá cả năm (USD)</t>
  </si>
  <si>
    <t xml:space="preserve"> CÔNG TY TNHH MTV SÁCH VIỆT NAM</t>
  </si>
  <si>
    <t xml:space="preserve">PHÒNG KD XUẤT NHẬP KHẨU  </t>
  </si>
  <si>
    <t>Trưởng  Phòng</t>
  </si>
  <si>
    <t>Vũ Thị Bích Hằng</t>
  </si>
  <si>
    <t xml:space="preserve">DANH MỤC </t>
  </si>
  <si>
    <t>Hà Nội, ngày       tháng      năm 2015</t>
  </si>
  <si>
    <t>NĂM 2015</t>
  </si>
  <si>
    <t>Hà nội, ngày      tháng      năm 2015</t>
  </si>
  <si>
    <t>Bằng chữ: Năm nghìn một trăm sáu mươi sáu đôla Mỹ và ba mươi tư cent</t>
  </si>
  <si>
    <t>(Kèm theo HĐ số:       /HĐ-XNSB-NKBC I ngày …....tháng ..…..năm 2015)</t>
  </si>
  <si>
    <t>Bốn nghìn bảy trăm bảy mươi chín đôla Mỹ và tám mươi hai cent</t>
  </si>
  <si>
    <t>BÁO GIÁ NĂM 2016</t>
  </si>
  <si>
    <t>Năm nghìn không trăm mười hai đôla Mỹ và chín mươi cen</t>
  </si>
  <si>
    <t>TAYLOR &amp; FRANCIS GROUP</t>
  </si>
  <si>
    <t>SAGE ẤN LTD</t>
  </si>
  <si>
    <t>AMER PSYCHOLOGICAL ASSN</t>
  </si>
  <si>
    <t>CANADIAN MATHEMATICAL SOCIETY</t>
  </si>
  <si>
    <t>MATHEMATICAL ASSN OF AMERICA</t>
  </si>
  <si>
    <t>Mười bốn nghìn tám trăm năm mươi bảy đôla Mỹ và tám mươi bốn cent)</t>
  </si>
  <si>
    <t>20 loại</t>
  </si>
  <si>
    <t>MỘT SỐ TÊN TẠP CHÍ THAM KHẢO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</si>
</sst>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00_);_(* \(#,##0.000\);_(* &quot;-&quot;???_);_(@_)"/>
  </numFmts>
  <fonts count="103">
    <font>
      <sz val="10"/>
      <name val="Arial"/>
      <family val="0"/>
    </font>
    <font>
      <sz val="16"/>
      <name val=".VnBlackH"/>
      <family val="2"/>
    </font>
    <font>
      <sz val="8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8"/>
      <name val=".VnTimeH"/>
      <family val="2"/>
    </font>
    <font>
      <sz val="10"/>
      <name val=".VnTime"/>
      <family val="2"/>
    </font>
    <font>
      <b/>
      <i/>
      <u val="single"/>
      <sz val="10"/>
      <name val=".VnTimeH"/>
      <family val="2"/>
    </font>
    <font>
      <sz val="10"/>
      <name val="Times New Roman"/>
      <family val="1"/>
    </font>
    <font>
      <b/>
      <sz val="10"/>
      <name val=".VnTime"/>
      <family val="2"/>
    </font>
    <font>
      <b/>
      <sz val="10"/>
      <name val="Times New Roman"/>
      <family val="1"/>
    </font>
    <font>
      <b/>
      <sz val="10"/>
      <name val=".VnTimeH"/>
      <family val="2"/>
    </font>
    <font>
      <b/>
      <i/>
      <sz val="12"/>
      <name val=".VnTime"/>
      <family val="2"/>
    </font>
    <font>
      <b/>
      <u val="single"/>
      <sz val="12"/>
      <name val=".VnTime"/>
      <family val="2"/>
    </font>
    <font>
      <sz val="12"/>
      <name val="Arial"/>
      <family val="2"/>
    </font>
    <font>
      <i/>
      <sz val="12"/>
      <name val=".VnTime"/>
      <family val="2"/>
    </font>
    <font>
      <sz val="8"/>
      <name val="Arial"/>
      <family val="2"/>
    </font>
    <font>
      <b/>
      <sz val="14"/>
      <name val=".VnAvantH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3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1"/>
      <name val=".VnTimeH"/>
      <family val="2"/>
    </font>
    <font>
      <sz val="13"/>
      <name val=".VnTimeH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3"/>
      <name val=".VnTime"/>
      <family val="2"/>
    </font>
    <font>
      <sz val="12"/>
      <color indexed="8"/>
      <name val="Times New Roman"/>
      <family val="1"/>
    </font>
    <font>
      <sz val="9"/>
      <name val=".VnTime"/>
      <family val="2"/>
    </font>
    <font>
      <sz val="9"/>
      <name val="Arial"/>
      <family val="2"/>
    </font>
    <font>
      <b/>
      <sz val="11"/>
      <name val="Times New Roman"/>
      <family val="1"/>
    </font>
    <font>
      <i/>
      <sz val="10"/>
      <name val=".VnTime"/>
      <family val="2"/>
    </font>
    <font>
      <sz val="13"/>
      <name val=".VnTime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3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Arial Unicode MS"/>
      <family val="2"/>
    </font>
    <font>
      <sz val="9"/>
      <color indexed="9"/>
      <name val="Inherit"/>
      <family val="0"/>
    </font>
    <font>
      <b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3"/>
      <color theme="0"/>
      <name val="Times New Roman"/>
      <family val="1"/>
    </font>
    <font>
      <sz val="11"/>
      <color theme="0"/>
      <name val="Times New Roman"/>
      <family val="1"/>
    </font>
    <font>
      <sz val="9"/>
      <color theme="0"/>
      <name val="Arial Unicode MS"/>
      <family val="2"/>
    </font>
    <font>
      <sz val="9"/>
      <color theme="0"/>
      <name val="Inherit"/>
      <family val="0"/>
    </font>
    <font>
      <b/>
      <sz val="18"/>
      <color theme="1"/>
      <name val="Times New Roman"/>
      <family val="1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43" fontId="8" fillId="0" borderId="10" xfId="42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10" fillId="0" borderId="10" xfId="42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8" fillId="0" borderId="10" xfId="42" applyFont="1" applyBorder="1" applyAlignment="1">
      <alignment vertical="center" wrapText="1"/>
    </xf>
    <xf numFmtId="43" fontId="8" fillId="0" borderId="10" xfId="42" applyFont="1" applyBorder="1" applyAlignment="1">
      <alignment horizontal="right" vertical="center" wrapText="1"/>
    </xf>
    <xf numFmtId="43" fontId="14" fillId="0" borderId="0" xfId="0" applyNumberFormat="1" applyFont="1" applyAlignment="1">
      <alignment horizontal="left" vertical="center"/>
    </xf>
    <xf numFmtId="43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43" fontId="18" fillId="0" borderId="10" xfId="42" applyFont="1" applyBorder="1" applyAlignment="1">
      <alignment horizontal="center" vertical="center" wrapText="1"/>
    </xf>
    <xf numFmtId="43" fontId="19" fillId="0" borderId="10" xfId="42" applyFont="1" applyBorder="1" applyAlignment="1">
      <alignment horizontal="right" vertical="center" wrapText="1"/>
    </xf>
    <xf numFmtId="43" fontId="18" fillId="0" borderId="10" xfId="42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4" fontId="96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43" fontId="21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justify" wrapText="1"/>
    </xf>
    <xf numFmtId="43" fontId="18" fillId="0" borderId="10" xfId="42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justify" wrapText="1"/>
    </xf>
    <xf numFmtId="43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3" fontId="19" fillId="0" borderId="10" xfId="42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19" fillId="0" borderId="0" xfId="57" applyFont="1" applyFill="1">
      <alignment/>
      <protection/>
    </xf>
    <xf numFmtId="0" fontId="34" fillId="0" borderId="0" xfId="57" applyFont="1" applyFill="1" applyAlignment="1">
      <alignment horizontal="center" vertical="top"/>
      <protection/>
    </xf>
    <xf numFmtId="169" fontId="34" fillId="0" borderId="0" xfId="42" applyNumberFormat="1" applyFont="1" applyFill="1" applyAlignment="1">
      <alignment horizontal="right" vertical="top"/>
    </xf>
    <xf numFmtId="0" fontId="18" fillId="0" borderId="0" xfId="57" applyFont="1" applyFill="1" applyAlignment="1">
      <alignment horizontal="center"/>
      <protection/>
    </xf>
    <xf numFmtId="0" fontId="21" fillId="0" borderId="0" xfId="57" applyFont="1" applyFill="1">
      <alignment/>
      <protection/>
    </xf>
    <xf numFmtId="0" fontId="18" fillId="0" borderId="0" xfId="57" applyFont="1" applyFill="1">
      <alignment/>
      <protection/>
    </xf>
    <xf numFmtId="0" fontId="18" fillId="0" borderId="0" xfId="0" applyFont="1" applyFill="1" applyAlignment="1">
      <alignment/>
    </xf>
    <xf numFmtId="0" fontId="18" fillId="0" borderId="0" xfId="57" applyFont="1" applyFill="1" applyAlignment="1">
      <alignment vertical="center"/>
      <protection/>
    </xf>
    <xf numFmtId="0" fontId="18" fillId="0" borderId="0" xfId="57" applyFont="1" applyFill="1" applyAlignment="1">
      <alignment horizontal="left" vertical="center"/>
      <protection/>
    </xf>
    <xf numFmtId="0" fontId="34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3" fontId="18" fillId="35" borderId="10" xfId="42" applyFont="1" applyFill="1" applyBorder="1" applyAlignment="1">
      <alignment horizontal="center" vertical="center" wrapText="1"/>
    </xf>
    <xf numFmtId="43" fontId="18" fillId="35" borderId="10" xfId="42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3" fontId="0" fillId="0" borderId="0" xfId="42" applyFont="1" applyFill="1" applyAlignment="1">
      <alignment vertical="center"/>
    </xf>
    <xf numFmtId="43" fontId="36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9" fillId="0" borderId="0" xfId="0" applyFont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/>
    </xf>
    <xf numFmtId="0" fontId="43" fillId="0" borderId="0" xfId="57" applyFont="1" applyFill="1">
      <alignment/>
      <protection/>
    </xf>
    <xf numFmtId="0" fontId="44" fillId="0" borderId="0" xfId="57" applyFont="1" applyFill="1" applyAlignment="1">
      <alignment horizontal="center" vertical="top"/>
      <protection/>
    </xf>
    <xf numFmtId="169" fontId="44" fillId="0" borderId="0" xfId="42" applyNumberFormat="1" applyFont="1" applyFill="1" applyAlignment="1">
      <alignment horizontal="right" vertical="top"/>
    </xf>
    <xf numFmtId="0" fontId="14" fillId="0" borderId="0" xfId="57" applyFont="1" applyFill="1" applyAlignment="1">
      <alignment horizontal="center"/>
      <protection/>
    </xf>
    <xf numFmtId="0" fontId="14" fillId="0" borderId="0" xfId="57" applyFont="1" applyFill="1">
      <alignment/>
      <protection/>
    </xf>
    <xf numFmtId="0" fontId="14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center" vertical="center" wrapText="1"/>
    </xf>
    <xf numFmtId="43" fontId="43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justify" wrapText="1"/>
    </xf>
    <xf numFmtId="43" fontId="14" fillId="0" borderId="10" xfId="42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43" fontId="43" fillId="0" borderId="10" xfId="42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49" fontId="47" fillId="36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43" fontId="1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3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3" fontId="0" fillId="0" borderId="0" xfId="0" applyNumberForma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justify" wrapText="1"/>
    </xf>
    <xf numFmtId="43" fontId="43" fillId="34" borderId="10" xfId="0" applyNumberFormat="1" applyFont="1" applyFill="1" applyBorder="1" applyAlignment="1">
      <alignment horizontal="right" vertical="center" wrapText="1"/>
    </xf>
    <xf numFmtId="43" fontId="8" fillId="0" borderId="0" xfId="42" applyFont="1" applyBorder="1" applyAlignment="1">
      <alignment vertical="center" wrapText="1"/>
    </xf>
    <xf numFmtId="43" fontId="18" fillId="37" borderId="10" xfId="42" applyFont="1" applyFill="1" applyBorder="1" applyAlignment="1">
      <alignment horizontal="right" vertical="center" wrapText="1"/>
    </xf>
    <xf numFmtId="43" fontId="18" fillId="37" borderId="10" xfId="42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96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43" fontId="96" fillId="0" borderId="0" xfId="0" applyNumberFormat="1" applyFont="1" applyFill="1" applyBorder="1" applyAlignment="1">
      <alignment vertical="center"/>
    </xf>
    <xf numFmtId="43" fontId="98" fillId="0" borderId="0" xfId="42" applyFont="1" applyFill="1" applyBorder="1" applyAlignment="1">
      <alignment horizontal="right" vertical="center" wrapText="1"/>
    </xf>
    <xf numFmtId="43" fontId="99" fillId="0" borderId="0" xfId="42" applyFont="1" applyFill="1" applyBorder="1" applyAlignment="1">
      <alignment/>
    </xf>
    <xf numFmtId="43" fontId="96" fillId="0" borderId="0" xfId="42" applyFont="1" applyFill="1" applyBorder="1" applyAlignment="1">
      <alignment vertical="center"/>
    </xf>
    <xf numFmtId="43" fontId="98" fillId="0" borderId="0" xfId="42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2" fillId="0" borderId="0" xfId="57" applyFont="1" applyFill="1" applyAlignment="1">
      <alignment horizontal="center"/>
      <protection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41" fillId="0" borderId="0" xfId="57" applyFont="1" applyFill="1" applyAlignment="1">
      <alignment horizontal="center"/>
      <protection/>
    </xf>
    <xf numFmtId="0" fontId="42" fillId="0" borderId="0" xfId="57" applyFont="1" applyFill="1" applyAlignment="1">
      <alignment horizontal="center"/>
      <protection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bsconet.com/Titles/Publisher/Publisher?publisherNumber=16916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8"/>
  <sheetViews>
    <sheetView tabSelected="1" zoomScale="84" zoomScaleNormal="84" zoomScalePageLayoutView="0" workbookViewId="0" topLeftCell="A1">
      <selection activeCell="AB2" sqref="AB2"/>
    </sheetView>
  </sheetViews>
  <sheetFormatPr defaultColWidth="9.140625" defaultRowHeight="12.75"/>
  <cols>
    <col min="1" max="1" width="9.00390625" style="13" customWidth="1"/>
    <col min="2" max="2" width="14.421875" style="13" customWidth="1"/>
    <col min="3" max="3" width="48.140625" style="13" customWidth="1"/>
    <col min="4" max="4" width="9.00390625" style="13" customWidth="1"/>
    <col min="5" max="5" width="14.421875" style="13" customWidth="1"/>
    <col min="6" max="6" width="9.8515625" style="13" hidden="1" customWidth="1"/>
    <col min="7" max="7" width="22.57421875" style="13" customWidth="1"/>
    <col min="8" max="19" width="0" style="13" hidden="1" customWidth="1"/>
    <col min="20" max="20" width="0.42578125" style="13" customWidth="1"/>
    <col min="21" max="21" width="1.421875" style="13" hidden="1" customWidth="1"/>
    <col min="22" max="22" width="9.140625" style="13" customWidth="1"/>
    <col min="23" max="24" width="0" style="171" hidden="1" customWidth="1"/>
    <col min="25" max="25" width="9.7109375" style="171" hidden="1" customWidth="1"/>
    <col min="26" max="26" width="9.28125" style="171" hidden="1" customWidth="1"/>
    <col min="27" max="27" width="9.7109375" style="171" hidden="1" customWidth="1"/>
    <col min="28" max="16384" width="9.140625" style="13" customWidth="1"/>
  </cols>
  <sheetData>
    <row r="1" ht="17.25" customHeight="1"/>
    <row r="2" spans="1:8" ht="17.25" customHeight="1">
      <c r="A2" s="179" t="s">
        <v>133</v>
      </c>
      <c r="B2" s="179"/>
      <c r="C2" s="179"/>
      <c r="D2" s="179"/>
      <c r="E2" s="179"/>
      <c r="F2" s="179"/>
      <c r="G2" s="179"/>
      <c r="H2" s="46"/>
    </row>
    <row r="3" spans="23:27" s="47" customFormat="1" ht="17.25" customHeight="1">
      <c r="W3" s="172"/>
      <c r="X3" s="172"/>
      <c r="Y3" s="172"/>
      <c r="Z3" s="172"/>
      <c r="AA3" s="172"/>
    </row>
    <row r="4" spans="1:7" ht="39" customHeight="1">
      <c r="A4" s="51" t="s">
        <v>1</v>
      </c>
      <c r="B4" s="51" t="s">
        <v>80</v>
      </c>
      <c r="C4" s="51" t="s">
        <v>81</v>
      </c>
      <c r="D4" s="51" t="s">
        <v>65</v>
      </c>
      <c r="E4" s="51" t="s">
        <v>86</v>
      </c>
      <c r="F4" s="51"/>
      <c r="G4" s="51" t="s">
        <v>92</v>
      </c>
    </row>
    <row r="5" spans="1:7" ht="15.75">
      <c r="A5" s="34"/>
      <c r="B5" s="34"/>
      <c r="C5" s="52" t="s">
        <v>84</v>
      </c>
      <c r="D5" s="34"/>
      <c r="E5" s="34"/>
      <c r="F5" s="34"/>
      <c r="G5" s="53"/>
    </row>
    <row r="6" spans="1:8" ht="15.75">
      <c r="A6" s="34">
        <v>1</v>
      </c>
      <c r="B6" s="66">
        <v>70052</v>
      </c>
      <c r="C6" s="35" t="s">
        <v>8</v>
      </c>
      <c r="D6" s="34">
        <v>1</v>
      </c>
      <c r="E6" s="34">
        <v>10</v>
      </c>
      <c r="F6" s="34"/>
      <c r="G6" s="36">
        <v>382.67</v>
      </c>
      <c r="H6" s="31"/>
    </row>
    <row r="7" spans="1:7" ht="15.75">
      <c r="A7" s="34">
        <v>2</v>
      </c>
      <c r="B7" s="66">
        <v>71009</v>
      </c>
      <c r="C7" s="35" t="s">
        <v>17</v>
      </c>
      <c r="D7" s="34">
        <v>1</v>
      </c>
      <c r="E7" s="34">
        <v>6</v>
      </c>
      <c r="F7" s="34"/>
      <c r="G7" s="36">
        <v>265.5</v>
      </c>
    </row>
    <row r="8" spans="1:7" ht="15.75">
      <c r="A8" s="34">
        <v>3</v>
      </c>
      <c r="B8" s="66">
        <v>70149</v>
      </c>
      <c r="C8" s="35" t="s">
        <v>19</v>
      </c>
      <c r="D8" s="34">
        <v>1</v>
      </c>
      <c r="E8" s="34">
        <v>6</v>
      </c>
      <c r="F8" s="34"/>
      <c r="G8" s="36">
        <v>177.5</v>
      </c>
    </row>
    <row r="9" spans="1:7" ht="15.75">
      <c r="A9" s="34">
        <v>4</v>
      </c>
      <c r="B9" s="66">
        <v>70131</v>
      </c>
      <c r="C9" s="35" t="s">
        <v>20</v>
      </c>
      <c r="D9" s="34">
        <v>1</v>
      </c>
      <c r="E9" s="34">
        <v>6</v>
      </c>
      <c r="F9" s="34"/>
      <c r="G9" s="36">
        <v>248.17</v>
      </c>
    </row>
    <row r="10" spans="1:8" ht="15.75">
      <c r="A10" s="34">
        <v>5</v>
      </c>
      <c r="B10" s="66">
        <v>70465</v>
      </c>
      <c r="C10" s="35" t="s">
        <v>23</v>
      </c>
      <c r="D10" s="34">
        <v>1</v>
      </c>
      <c r="E10" s="34">
        <v>6</v>
      </c>
      <c r="F10" s="34"/>
      <c r="G10" s="36">
        <v>201.33</v>
      </c>
      <c r="H10" s="31"/>
    </row>
    <row r="11" spans="1:8" ht="15.75">
      <c r="A11" s="34">
        <v>6</v>
      </c>
      <c r="B11" s="66">
        <v>73227</v>
      </c>
      <c r="C11" s="35" t="s">
        <v>24</v>
      </c>
      <c r="D11" s="34">
        <v>1</v>
      </c>
      <c r="E11" s="34">
        <v>12</v>
      </c>
      <c r="F11" s="34"/>
      <c r="G11" s="36">
        <v>307.33</v>
      </c>
      <c r="H11" s="31"/>
    </row>
    <row r="12" spans="1:8" ht="15.75">
      <c r="A12" s="34">
        <v>7</v>
      </c>
      <c r="B12" s="66">
        <v>70557</v>
      </c>
      <c r="C12" s="35" t="s">
        <v>25</v>
      </c>
      <c r="D12" s="34">
        <v>1</v>
      </c>
      <c r="E12" s="34">
        <v>10</v>
      </c>
      <c r="F12" s="34"/>
      <c r="G12" s="36">
        <v>384.33</v>
      </c>
      <c r="H12" s="31"/>
    </row>
    <row r="13" spans="1:8" ht="15.75">
      <c r="A13" s="34">
        <v>8</v>
      </c>
      <c r="B13" s="66">
        <v>70926</v>
      </c>
      <c r="C13" s="35" t="s">
        <v>26</v>
      </c>
      <c r="D13" s="34">
        <v>1</v>
      </c>
      <c r="E13" s="34">
        <v>10</v>
      </c>
      <c r="F13" s="34"/>
      <c r="G13" s="36">
        <v>330</v>
      </c>
      <c r="H13" s="31"/>
    </row>
    <row r="14" spans="1:8" ht="15.75">
      <c r="A14" s="34">
        <v>9</v>
      </c>
      <c r="B14" s="66">
        <v>71019</v>
      </c>
      <c r="C14" s="35" t="s">
        <v>29</v>
      </c>
      <c r="D14" s="34">
        <v>1</v>
      </c>
      <c r="E14" s="34">
        <v>8</v>
      </c>
      <c r="F14" s="34"/>
      <c r="G14" s="36">
        <v>325.8</v>
      </c>
      <c r="H14" s="31"/>
    </row>
    <row r="15" spans="1:8" ht="15.75">
      <c r="A15" s="34">
        <v>10</v>
      </c>
      <c r="B15" s="66">
        <v>71055</v>
      </c>
      <c r="C15" s="35" t="s">
        <v>30</v>
      </c>
      <c r="D15" s="34">
        <v>1</v>
      </c>
      <c r="E15" s="34">
        <v>10</v>
      </c>
      <c r="F15" s="34"/>
      <c r="G15" s="36">
        <v>158.67</v>
      </c>
      <c r="H15" s="31"/>
    </row>
    <row r="16" spans="1:23" ht="15.75" customHeight="1">
      <c r="A16" s="34">
        <v>11</v>
      </c>
      <c r="B16" s="66">
        <v>70394</v>
      </c>
      <c r="C16" s="82" t="s">
        <v>94</v>
      </c>
      <c r="D16" s="66">
        <v>1</v>
      </c>
      <c r="E16" s="66">
        <v>12</v>
      </c>
      <c r="F16" s="66"/>
      <c r="G16" s="68">
        <v>320.6</v>
      </c>
      <c r="H16" s="31"/>
      <c r="W16" s="173"/>
    </row>
    <row r="17" spans="1:10" ht="15.75">
      <c r="A17" s="34"/>
      <c r="B17" s="66"/>
      <c r="C17" s="52" t="s">
        <v>93</v>
      </c>
      <c r="D17" s="34"/>
      <c r="E17" s="34"/>
      <c r="F17" s="34"/>
      <c r="G17" s="37"/>
      <c r="J17" s="13">
        <v>2010</v>
      </c>
    </row>
    <row r="18" spans="1:12" ht="15.75">
      <c r="A18" s="34">
        <v>12</v>
      </c>
      <c r="B18" s="66" t="s">
        <v>32</v>
      </c>
      <c r="C18" s="35" t="s">
        <v>33</v>
      </c>
      <c r="D18" s="34">
        <v>1</v>
      </c>
      <c r="E18" s="34">
        <v>6</v>
      </c>
      <c r="F18" s="34"/>
      <c r="G18" s="38">
        <v>995.02</v>
      </c>
      <c r="I18" s="40">
        <v>390.68</v>
      </c>
      <c r="J18" s="28">
        <v>706.5</v>
      </c>
      <c r="L18" s="31">
        <f>J18*1.2</f>
        <v>847.8</v>
      </c>
    </row>
    <row r="19" spans="1:12" ht="15.75">
      <c r="A19" s="34">
        <v>13</v>
      </c>
      <c r="B19" s="66" t="s">
        <v>34</v>
      </c>
      <c r="C19" s="35" t="s">
        <v>35</v>
      </c>
      <c r="D19" s="34">
        <v>1</v>
      </c>
      <c r="E19" s="34">
        <v>4</v>
      </c>
      <c r="F19" s="34"/>
      <c r="G19" s="38">
        <v>682.9</v>
      </c>
      <c r="I19" s="40">
        <v>57.79</v>
      </c>
      <c r="J19" s="28">
        <v>483.06</v>
      </c>
      <c r="L19" s="31">
        <f>J19*1.2</f>
        <v>579.672</v>
      </c>
    </row>
    <row r="20" spans="1:27" ht="33.75">
      <c r="A20" s="34">
        <v>14</v>
      </c>
      <c r="B20" s="34" t="s">
        <v>36</v>
      </c>
      <c r="C20" s="35" t="s">
        <v>37</v>
      </c>
      <c r="D20" s="34">
        <v>1</v>
      </c>
      <c r="E20" s="34">
        <v>4</v>
      </c>
      <c r="F20" s="170" t="s">
        <v>126</v>
      </c>
      <c r="G20" s="168">
        <v>1311.5</v>
      </c>
      <c r="I20" s="40"/>
      <c r="J20" s="167"/>
      <c r="L20" s="31"/>
      <c r="W20" s="174">
        <v>1230</v>
      </c>
      <c r="Y20" s="175">
        <v>645</v>
      </c>
      <c r="Z20" s="176"/>
      <c r="AA20" s="176">
        <f>W20*1.2</f>
        <v>1476</v>
      </c>
    </row>
    <row r="21" spans="1:27" ht="22.5">
      <c r="A21" s="34">
        <v>15</v>
      </c>
      <c r="B21" s="34" t="s">
        <v>38</v>
      </c>
      <c r="C21" s="35" t="s">
        <v>39</v>
      </c>
      <c r="D21" s="34">
        <v>1</v>
      </c>
      <c r="E21" s="34">
        <v>4</v>
      </c>
      <c r="F21" s="170" t="s">
        <v>127</v>
      </c>
      <c r="G21" s="38">
        <v>1291.0603076923078</v>
      </c>
      <c r="I21" s="40"/>
      <c r="J21" s="167"/>
      <c r="L21" s="31"/>
      <c r="W21" s="177">
        <v>957</v>
      </c>
      <c r="Y21" s="176">
        <v>687.86</v>
      </c>
      <c r="Z21" s="176"/>
      <c r="AA21" s="176">
        <f aca="true" t="shared" si="0" ref="AA21:AA26">W21*1.2</f>
        <v>1148.3999999999999</v>
      </c>
    </row>
    <row r="22" spans="1:27" ht="22.5" customHeight="1">
      <c r="A22" s="34">
        <v>16</v>
      </c>
      <c r="B22" s="34" t="s">
        <v>40</v>
      </c>
      <c r="C22" s="35" t="s">
        <v>41</v>
      </c>
      <c r="D22" s="34">
        <v>1</v>
      </c>
      <c r="E22" s="34">
        <v>8</v>
      </c>
      <c r="F22" s="170" t="s">
        <v>128</v>
      </c>
      <c r="G22" s="38">
        <v>1397.294153846154</v>
      </c>
      <c r="I22" s="40"/>
      <c r="J22" s="167"/>
      <c r="L22" s="31"/>
      <c r="W22" s="177">
        <v>853.5</v>
      </c>
      <c r="Y22" s="178">
        <v>744.46</v>
      </c>
      <c r="Z22" s="176"/>
      <c r="AA22" s="176">
        <f t="shared" si="0"/>
        <v>1024.2</v>
      </c>
    </row>
    <row r="23" spans="1:27" ht="24" customHeight="1">
      <c r="A23" s="34">
        <v>17</v>
      </c>
      <c r="B23" s="34" t="s">
        <v>42</v>
      </c>
      <c r="C23" s="35" t="s">
        <v>43</v>
      </c>
      <c r="D23" s="34">
        <v>1</v>
      </c>
      <c r="E23" s="34" t="s">
        <v>44</v>
      </c>
      <c r="F23" s="170" t="s">
        <v>128</v>
      </c>
      <c r="G23" s="169">
        <v>2774.7679999999996</v>
      </c>
      <c r="I23" s="40"/>
      <c r="J23" s="167"/>
      <c r="L23" s="31"/>
      <c r="W23" s="177">
        <v>1675.5</v>
      </c>
      <c r="Y23" s="176">
        <v>1478.36</v>
      </c>
      <c r="Z23" s="176"/>
      <c r="AA23" s="176">
        <f t="shared" si="0"/>
        <v>2010.6</v>
      </c>
    </row>
    <row r="24" spans="1:27" ht="21.75" customHeight="1">
      <c r="A24" s="34">
        <v>18</v>
      </c>
      <c r="B24" s="34" t="s">
        <v>45</v>
      </c>
      <c r="C24" s="35" t="s">
        <v>46</v>
      </c>
      <c r="D24" s="34">
        <v>1</v>
      </c>
      <c r="E24" s="34">
        <v>4</v>
      </c>
      <c r="F24" s="170" t="s">
        <v>128</v>
      </c>
      <c r="G24" s="38">
        <v>1879.8510769230768</v>
      </c>
      <c r="I24" s="40"/>
      <c r="J24" s="167"/>
      <c r="L24" s="31"/>
      <c r="W24" s="177">
        <v>1150.5</v>
      </c>
      <c r="Y24" s="176">
        <v>1001.56</v>
      </c>
      <c r="Z24" s="176"/>
      <c r="AA24" s="176">
        <f t="shared" si="0"/>
        <v>1380.6</v>
      </c>
    </row>
    <row r="25" spans="1:27" ht="21.75" customHeight="1">
      <c r="A25" s="34">
        <v>19</v>
      </c>
      <c r="B25" s="34" t="s">
        <v>47</v>
      </c>
      <c r="C25" s="35" t="s">
        <v>48</v>
      </c>
      <c r="D25" s="34">
        <v>1</v>
      </c>
      <c r="E25" s="34" t="s">
        <v>49</v>
      </c>
      <c r="F25" s="170" t="s">
        <v>129</v>
      </c>
      <c r="G25" s="38">
        <v>426</v>
      </c>
      <c r="I25" s="40"/>
      <c r="J25" s="167"/>
      <c r="L25" s="31"/>
      <c r="W25" s="177">
        <v>355</v>
      </c>
      <c r="Y25" s="176">
        <f>W25*1.2</f>
        <v>426</v>
      </c>
      <c r="Z25" s="176"/>
      <c r="AA25" s="176">
        <f t="shared" si="0"/>
        <v>426</v>
      </c>
    </row>
    <row r="26" spans="1:27" ht="24" customHeight="1">
      <c r="A26" s="34">
        <v>20</v>
      </c>
      <c r="B26" s="34" t="s">
        <v>50</v>
      </c>
      <c r="C26" s="35" t="s">
        <v>51</v>
      </c>
      <c r="D26" s="34">
        <v>1</v>
      </c>
      <c r="E26" s="34" t="s">
        <v>49</v>
      </c>
      <c r="F26" s="170" t="s">
        <v>130</v>
      </c>
      <c r="G26" s="38">
        <v>997.5470769230769</v>
      </c>
      <c r="I26" s="40"/>
      <c r="J26" s="167"/>
      <c r="L26" s="31"/>
      <c r="W26" s="177">
        <v>790</v>
      </c>
      <c r="Y26" s="176">
        <v>531.48</v>
      </c>
      <c r="Z26" s="176"/>
      <c r="AA26" s="176">
        <f t="shared" si="0"/>
        <v>948</v>
      </c>
    </row>
    <row r="27" spans="1:12" ht="15.75">
      <c r="A27" s="34"/>
      <c r="B27" s="34"/>
      <c r="C27" s="54" t="s">
        <v>83</v>
      </c>
      <c r="D27" s="39" t="s">
        <v>132</v>
      </c>
      <c r="E27" s="39"/>
      <c r="F27" s="39"/>
      <c r="G27" s="37">
        <f>SUM(G6:G26)</f>
        <v>14857.840615384615</v>
      </c>
      <c r="L27" s="31">
        <f>SUM(L18:L19)</f>
        <v>1427.472</v>
      </c>
    </row>
    <row r="28" spans="1:7" ht="15.75">
      <c r="A28" s="55"/>
      <c r="B28" s="56"/>
      <c r="C28" s="56"/>
      <c r="D28" s="56"/>
      <c r="E28" s="56"/>
      <c r="F28" s="56"/>
      <c r="G28" s="56"/>
    </row>
    <row r="29" spans="1:27" s="47" customFormat="1" ht="16.5">
      <c r="A29" s="180" t="s">
        <v>131</v>
      </c>
      <c r="B29" s="180"/>
      <c r="C29" s="180"/>
      <c r="D29" s="180"/>
      <c r="E29" s="180"/>
      <c r="F29" s="180"/>
      <c r="G29" s="180"/>
      <c r="W29" s="172"/>
      <c r="X29" s="172"/>
      <c r="Y29" s="172"/>
      <c r="Z29" s="172"/>
      <c r="AA29" s="172"/>
    </row>
    <row r="30" spans="1:7" ht="15.75">
      <c r="A30" s="48"/>
      <c r="B30" s="48"/>
      <c r="C30" s="48"/>
      <c r="D30" s="48"/>
      <c r="E30" s="48"/>
      <c r="F30" s="48"/>
      <c r="G30" s="48"/>
    </row>
    <row r="31" spans="1:7" ht="15.75">
      <c r="A31" s="56"/>
      <c r="B31" s="48"/>
      <c r="C31" s="56"/>
      <c r="D31" s="60"/>
      <c r="E31" s="56"/>
      <c r="F31" s="48"/>
      <c r="G31" s="48"/>
    </row>
    <row r="32" spans="1:7" ht="15.75">
      <c r="A32" s="56"/>
      <c r="B32" s="48"/>
      <c r="C32" s="56"/>
      <c r="D32" s="60"/>
      <c r="E32" s="56"/>
      <c r="F32" s="48"/>
      <c r="G32" s="48"/>
    </row>
    <row r="33" spans="1:7" ht="15.75">
      <c r="A33" s="61" t="s">
        <v>55</v>
      </c>
      <c r="B33" s="56"/>
      <c r="C33" s="56"/>
      <c r="D33" s="60"/>
      <c r="E33" s="56"/>
      <c r="F33" s="48"/>
      <c r="G33" s="48"/>
    </row>
    <row r="34" spans="1:7" ht="15.75">
      <c r="A34" s="56"/>
      <c r="B34" s="56"/>
      <c r="C34" s="56"/>
      <c r="D34" s="60"/>
      <c r="E34" s="56"/>
      <c r="F34" s="56"/>
      <c r="G34" s="56"/>
    </row>
    <row r="35" spans="1:7" ht="16.5">
      <c r="A35" s="56"/>
      <c r="B35" s="56"/>
      <c r="C35" s="56"/>
      <c r="D35" s="62"/>
      <c r="E35" s="56"/>
      <c r="F35" s="56"/>
      <c r="G35" s="56"/>
    </row>
    <row r="36" spans="1:7" ht="15.75">
      <c r="A36" s="56"/>
      <c r="B36" s="56"/>
      <c r="D36" s="81"/>
      <c r="F36" s="56"/>
      <c r="G36" s="56"/>
    </row>
    <row r="37" spans="1:7" ht="15.75">
      <c r="A37" s="56"/>
      <c r="B37" s="56"/>
      <c r="F37" s="56"/>
      <c r="G37" s="56"/>
    </row>
    <row r="38" spans="1:7" ht="15.75">
      <c r="A38" s="56"/>
      <c r="B38" s="56"/>
      <c r="F38" s="56"/>
      <c r="G38" s="56"/>
    </row>
  </sheetData>
  <sheetProtection/>
  <mergeCells count="2">
    <mergeCell ref="A2:G2"/>
    <mergeCell ref="A29:G29"/>
  </mergeCells>
  <hyperlinks>
    <hyperlink ref="F25" r:id="rId1" display="https://www.ebsconet.com/Titles/Publisher/Publisher?publisherNumber=1691635"/>
  </hyperlinks>
  <printOptions/>
  <pageMargins left="0.55" right="0.45" top="0.54" bottom="0.46" header="0.43" footer="0.4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6.00390625" style="2" customWidth="1"/>
    <col min="2" max="2" width="11.140625" style="2" customWidth="1"/>
    <col min="3" max="3" width="55.140625" style="2" customWidth="1"/>
    <col min="4" max="4" width="7.57421875" style="2" customWidth="1"/>
    <col min="5" max="5" width="6.28125" style="2" customWidth="1"/>
    <col min="6" max="6" width="11.7109375" style="2" customWidth="1"/>
    <col min="7" max="16384" width="9.140625" style="2" customWidth="1"/>
  </cols>
  <sheetData>
    <row r="1" spans="1:7" ht="20.25">
      <c r="A1" s="181" t="s">
        <v>61</v>
      </c>
      <c r="B1" s="181"/>
      <c r="C1" s="181"/>
      <c r="D1" s="181"/>
      <c r="E1" s="181"/>
      <c r="F1" s="181"/>
      <c r="G1" s="1"/>
    </row>
    <row r="2" ht="12.75">
      <c r="A2" s="3"/>
    </row>
    <row r="3" ht="15">
      <c r="A3" s="4" t="s">
        <v>0</v>
      </c>
    </row>
    <row r="4" ht="15">
      <c r="A4" s="4" t="s">
        <v>58</v>
      </c>
    </row>
    <row r="5" spans="1:4" ht="15">
      <c r="A5" s="4" t="s">
        <v>56</v>
      </c>
      <c r="D5" s="4" t="s">
        <v>57</v>
      </c>
    </row>
    <row r="6" ht="12.75">
      <c r="A6" s="3"/>
    </row>
    <row r="7" spans="1:6" ht="24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</row>
    <row r="8" spans="1:6" s="10" customFormat="1" ht="14.25">
      <c r="A8" s="6"/>
      <c r="B8" s="6"/>
      <c r="C8" s="7" t="s">
        <v>7</v>
      </c>
      <c r="D8" s="8"/>
      <c r="E8" s="8"/>
      <c r="F8" s="9"/>
    </row>
    <row r="9" spans="1:7" s="13" customFormat="1" ht="12.75">
      <c r="A9" s="8">
        <v>1</v>
      </c>
      <c r="B9" s="8">
        <v>70052</v>
      </c>
      <c r="C9" s="11" t="s">
        <v>8</v>
      </c>
      <c r="D9" s="8">
        <v>1</v>
      </c>
      <c r="E9" s="8">
        <v>8</v>
      </c>
      <c r="F9" s="12">
        <v>130.25</v>
      </c>
      <c r="G9" s="31"/>
    </row>
    <row r="10" spans="1:6" s="13" customFormat="1" ht="12.75">
      <c r="A10" s="8">
        <v>2</v>
      </c>
      <c r="B10" s="8">
        <v>70085</v>
      </c>
      <c r="C10" s="11" t="s">
        <v>9</v>
      </c>
      <c r="D10" s="8">
        <v>1</v>
      </c>
      <c r="E10" s="8">
        <v>6</v>
      </c>
      <c r="F10" s="12">
        <v>341.87</v>
      </c>
    </row>
    <row r="11" spans="1:6" s="13" customFormat="1" ht="12.75">
      <c r="A11" s="8">
        <v>3</v>
      </c>
      <c r="B11" s="8">
        <v>71014</v>
      </c>
      <c r="C11" s="11" t="s">
        <v>10</v>
      </c>
      <c r="D11" s="8">
        <v>1</v>
      </c>
      <c r="E11" s="8">
        <v>4</v>
      </c>
      <c r="F11" s="12">
        <v>96.88</v>
      </c>
    </row>
    <row r="12" spans="1:6" s="13" customFormat="1" ht="12.75">
      <c r="A12" s="8">
        <v>4</v>
      </c>
      <c r="B12" s="8">
        <v>71016</v>
      </c>
      <c r="C12" s="11" t="s">
        <v>11</v>
      </c>
      <c r="D12" s="8">
        <v>1</v>
      </c>
      <c r="E12" s="8">
        <v>4</v>
      </c>
      <c r="F12" s="12">
        <v>108.67</v>
      </c>
    </row>
    <row r="13" spans="1:6" s="13" customFormat="1" ht="12.75">
      <c r="A13" s="8">
        <v>5</v>
      </c>
      <c r="B13" s="8">
        <v>70993</v>
      </c>
      <c r="C13" s="11" t="s">
        <v>12</v>
      </c>
      <c r="D13" s="8">
        <v>1</v>
      </c>
      <c r="E13" s="8">
        <v>6</v>
      </c>
      <c r="F13" s="12">
        <v>152.13</v>
      </c>
    </row>
    <row r="14" spans="1:6" s="13" customFormat="1" ht="12.75">
      <c r="A14" s="8">
        <v>6</v>
      </c>
      <c r="B14" s="8">
        <v>70994</v>
      </c>
      <c r="C14" s="11" t="s">
        <v>13</v>
      </c>
      <c r="D14" s="8">
        <v>1</v>
      </c>
      <c r="E14" s="8">
        <v>6</v>
      </c>
      <c r="F14" s="12">
        <v>152.13</v>
      </c>
    </row>
    <row r="15" spans="1:6" s="13" customFormat="1" ht="12.75">
      <c r="A15" s="8">
        <v>7</v>
      </c>
      <c r="B15" s="8">
        <v>70996</v>
      </c>
      <c r="C15" s="11" t="s">
        <v>14</v>
      </c>
      <c r="D15" s="8">
        <v>1</v>
      </c>
      <c r="E15" s="8">
        <v>6</v>
      </c>
      <c r="F15" s="12">
        <v>153.38</v>
      </c>
    </row>
    <row r="16" spans="1:6" s="13" customFormat="1" ht="12.75">
      <c r="A16" s="8">
        <v>8</v>
      </c>
      <c r="B16" s="8">
        <v>70998</v>
      </c>
      <c r="C16" s="11" t="s">
        <v>15</v>
      </c>
      <c r="D16" s="8">
        <v>1</v>
      </c>
      <c r="E16" s="8">
        <v>6</v>
      </c>
      <c r="F16" s="12">
        <v>144.63</v>
      </c>
    </row>
    <row r="17" spans="1:6" s="13" customFormat="1" ht="12.75">
      <c r="A17" s="8">
        <v>9</v>
      </c>
      <c r="B17" s="8">
        <v>70999</v>
      </c>
      <c r="C17" s="11" t="s">
        <v>16</v>
      </c>
      <c r="D17" s="8">
        <v>1</v>
      </c>
      <c r="E17" s="8">
        <v>6</v>
      </c>
      <c r="F17" s="12">
        <v>144.63</v>
      </c>
    </row>
    <row r="18" spans="1:6" s="13" customFormat="1" ht="12.75">
      <c r="A18" s="8">
        <v>10</v>
      </c>
      <c r="B18" s="8">
        <v>71009</v>
      </c>
      <c r="C18" s="11" t="s">
        <v>17</v>
      </c>
      <c r="D18" s="8">
        <v>1</v>
      </c>
      <c r="E18" s="8">
        <v>6</v>
      </c>
      <c r="F18" s="12">
        <v>159.63</v>
      </c>
    </row>
    <row r="19" spans="1:6" s="13" customFormat="1" ht="12.75">
      <c r="A19" s="8">
        <v>11</v>
      </c>
      <c r="B19" s="8">
        <v>70992</v>
      </c>
      <c r="C19" s="11" t="s">
        <v>18</v>
      </c>
      <c r="D19" s="8">
        <v>1</v>
      </c>
      <c r="E19" s="8">
        <v>6</v>
      </c>
      <c r="F19" s="12">
        <v>152.13</v>
      </c>
    </row>
    <row r="20" spans="1:6" s="13" customFormat="1" ht="12.75">
      <c r="A20" s="8">
        <v>12</v>
      </c>
      <c r="B20" s="8">
        <v>70149</v>
      </c>
      <c r="C20" s="11" t="s">
        <v>19</v>
      </c>
      <c r="D20" s="8">
        <v>1</v>
      </c>
      <c r="E20" s="8">
        <v>6</v>
      </c>
      <c r="F20" s="12">
        <v>199.63</v>
      </c>
    </row>
    <row r="21" spans="1:6" s="13" customFormat="1" ht="12.75">
      <c r="A21" s="8">
        <v>13</v>
      </c>
      <c r="B21" s="8">
        <v>70131</v>
      </c>
      <c r="C21" s="11" t="s">
        <v>20</v>
      </c>
      <c r="D21" s="8">
        <v>1</v>
      </c>
      <c r="E21" s="8">
        <v>6</v>
      </c>
      <c r="F21" s="12">
        <v>140</v>
      </c>
    </row>
    <row r="22" spans="1:6" s="13" customFormat="1" ht="12.75">
      <c r="A22" s="8">
        <v>14</v>
      </c>
      <c r="B22" s="8">
        <v>70211</v>
      </c>
      <c r="C22" s="11" t="s">
        <v>21</v>
      </c>
      <c r="D22" s="8">
        <v>1</v>
      </c>
      <c r="E22" s="8">
        <v>12</v>
      </c>
      <c r="F22" s="12">
        <v>742.67</v>
      </c>
    </row>
    <row r="23" spans="1:6" s="13" customFormat="1" ht="12.75">
      <c r="A23" s="8">
        <v>15</v>
      </c>
      <c r="B23" s="8">
        <v>70229</v>
      </c>
      <c r="C23" s="11" t="s">
        <v>22</v>
      </c>
      <c r="D23" s="8">
        <v>1</v>
      </c>
      <c r="E23" s="8">
        <v>8</v>
      </c>
      <c r="F23" s="12">
        <v>130.25</v>
      </c>
    </row>
    <row r="24" spans="1:7" s="13" customFormat="1" ht="12.75">
      <c r="A24" s="8">
        <v>16</v>
      </c>
      <c r="B24" s="8">
        <v>70465</v>
      </c>
      <c r="C24" s="11" t="s">
        <v>23</v>
      </c>
      <c r="D24" s="8">
        <v>1</v>
      </c>
      <c r="E24" s="8">
        <v>6</v>
      </c>
      <c r="F24" s="12">
        <v>124.38</v>
      </c>
      <c r="G24" s="31"/>
    </row>
    <row r="25" spans="1:7" s="13" customFormat="1" ht="12.75">
      <c r="A25" s="8">
        <v>17</v>
      </c>
      <c r="B25" s="8">
        <v>73227</v>
      </c>
      <c r="C25" s="11" t="s">
        <v>24</v>
      </c>
      <c r="D25" s="8">
        <v>1</v>
      </c>
      <c r="E25" s="8">
        <v>12</v>
      </c>
      <c r="F25" s="12">
        <v>136</v>
      </c>
      <c r="G25" s="31"/>
    </row>
    <row r="26" spans="1:7" s="13" customFormat="1" ht="12.75">
      <c r="A26" s="8">
        <v>18</v>
      </c>
      <c r="B26" s="8">
        <v>70557</v>
      </c>
      <c r="C26" s="11" t="s">
        <v>25</v>
      </c>
      <c r="D26" s="8">
        <v>1</v>
      </c>
      <c r="E26" s="8">
        <v>10</v>
      </c>
      <c r="F26" s="12">
        <v>120.63</v>
      </c>
      <c r="G26" s="31"/>
    </row>
    <row r="27" spans="1:7" s="13" customFormat="1" ht="12.75">
      <c r="A27" s="8">
        <v>19</v>
      </c>
      <c r="B27" s="8">
        <v>70926</v>
      </c>
      <c r="C27" s="11" t="s">
        <v>26</v>
      </c>
      <c r="D27" s="8">
        <v>1</v>
      </c>
      <c r="E27" s="8">
        <v>10</v>
      </c>
      <c r="F27" s="12">
        <v>157.5</v>
      </c>
      <c r="G27" s="31"/>
    </row>
    <row r="28" spans="1:7" s="13" customFormat="1" ht="12.75">
      <c r="A28" s="8">
        <v>20</v>
      </c>
      <c r="B28" s="8">
        <v>70704</v>
      </c>
      <c r="C28" s="11" t="s">
        <v>27</v>
      </c>
      <c r="D28" s="8">
        <v>1</v>
      </c>
      <c r="E28" s="8">
        <v>10</v>
      </c>
      <c r="F28" s="12">
        <v>86.88</v>
      </c>
      <c r="G28" s="31"/>
    </row>
    <row r="29" spans="1:7" s="13" customFormat="1" ht="12.75">
      <c r="A29" s="8">
        <v>21</v>
      </c>
      <c r="B29" s="8">
        <v>70742</v>
      </c>
      <c r="C29" s="11" t="s">
        <v>28</v>
      </c>
      <c r="D29" s="8">
        <v>1</v>
      </c>
      <c r="E29" s="8">
        <v>6</v>
      </c>
      <c r="F29" s="12">
        <v>249.63</v>
      </c>
      <c r="G29" s="31"/>
    </row>
    <row r="30" spans="1:7" s="13" customFormat="1" ht="12.75">
      <c r="A30" s="8">
        <v>22</v>
      </c>
      <c r="B30" s="8">
        <v>71019</v>
      </c>
      <c r="C30" s="11" t="s">
        <v>29</v>
      </c>
      <c r="D30" s="8">
        <v>1</v>
      </c>
      <c r="E30" s="8">
        <v>8</v>
      </c>
      <c r="F30" s="12">
        <v>104.38</v>
      </c>
      <c r="G30" s="31"/>
    </row>
    <row r="31" spans="1:7" s="13" customFormat="1" ht="12.75">
      <c r="A31" s="8">
        <v>23</v>
      </c>
      <c r="B31" s="8">
        <v>71055</v>
      </c>
      <c r="C31" s="11" t="s">
        <v>30</v>
      </c>
      <c r="D31" s="8">
        <v>1</v>
      </c>
      <c r="E31" s="8">
        <v>10</v>
      </c>
      <c r="F31" s="12">
        <v>123.5</v>
      </c>
      <c r="G31" s="31"/>
    </row>
    <row r="32" spans="1:6" s="10" customFormat="1" ht="14.25">
      <c r="A32" s="6"/>
      <c r="B32" s="6"/>
      <c r="C32" s="7" t="s">
        <v>31</v>
      </c>
      <c r="D32" s="8"/>
      <c r="E32" s="8"/>
      <c r="F32" s="14"/>
    </row>
    <row r="33" spans="1:6" s="13" customFormat="1" ht="12.75">
      <c r="A33" s="8">
        <v>24</v>
      </c>
      <c r="B33" s="8" t="s">
        <v>32</v>
      </c>
      <c r="C33" s="11" t="s">
        <v>33</v>
      </c>
      <c r="D33" s="8">
        <v>1</v>
      </c>
      <c r="E33" s="8">
        <v>4</v>
      </c>
      <c r="F33" s="28">
        <v>706.5</v>
      </c>
    </row>
    <row r="34" spans="1:6" s="13" customFormat="1" ht="12.75">
      <c r="A34" s="8">
        <v>25</v>
      </c>
      <c r="B34" s="8" t="s">
        <v>34</v>
      </c>
      <c r="C34" s="11" t="s">
        <v>35</v>
      </c>
      <c r="D34" s="8">
        <v>1</v>
      </c>
      <c r="E34" s="8">
        <v>4</v>
      </c>
      <c r="F34" s="28">
        <v>483.06</v>
      </c>
    </row>
    <row r="35" spans="1:6" s="13" customFormat="1" ht="12.75">
      <c r="A35" s="8">
        <v>26</v>
      </c>
      <c r="B35" s="8" t="s">
        <v>36</v>
      </c>
      <c r="C35" s="11" t="s">
        <v>37</v>
      </c>
      <c r="D35" s="8">
        <v>1</v>
      </c>
      <c r="E35" s="8">
        <v>4</v>
      </c>
      <c r="F35" s="29">
        <v>1230</v>
      </c>
    </row>
    <row r="36" spans="1:6" s="13" customFormat="1" ht="12.75">
      <c r="A36" s="8">
        <v>27</v>
      </c>
      <c r="B36" s="8" t="s">
        <v>38</v>
      </c>
      <c r="C36" s="11" t="s">
        <v>39</v>
      </c>
      <c r="D36" s="8">
        <v>1</v>
      </c>
      <c r="E36" s="8">
        <v>4</v>
      </c>
      <c r="F36" s="28">
        <v>806</v>
      </c>
    </row>
    <row r="37" spans="1:6" s="13" customFormat="1" ht="12.75">
      <c r="A37" s="8">
        <v>28</v>
      </c>
      <c r="B37" s="8" t="s">
        <v>40</v>
      </c>
      <c r="C37" s="11" t="s">
        <v>41</v>
      </c>
      <c r="D37" s="8">
        <v>1</v>
      </c>
      <c r="E37" s="8">
        <v>6</v>
      </c>
      <c r="F37" s="28">
        <v>633</v>
      </c>
    </row>
    <row r="38" spans="1:6" s="13" customFormat="1" ht="12.75">
      <c r="A38" s="8">
        <v>29</v>
      </c>
      <c r="B38" s="8" t="s">
        <v>42</v>
      </c>
      <c r="C38" s="11" t="s">
        <v>43</v>
      </c>
      <c r="D38" s="8">
        <v>1</v>
      </c>
      <c r="E38" s="8" t="s">
        <v>44</v>
      </c>
      <c r="F38" s="28">
        <v>1190</v>
      </c>
    </row>
    <row r="39" spans="1:6" s="13" customFormat="1" ht="12.75">
      <c r="A39" s="8">
        <v>30</v>
      </c>
      <c r="B39" s="8" t="s">
        <v>45</v>
      </c>
      <c r="C39" s="11" t="s">
        <v>46</v>
      </c>
      <c r="D39" s="8">
        <v>1</v>
      </c>
      <c r="E39" s="8">
        <v>4</v>
      </c>
      <c r="F39" s="28">
        <v>855</v>
      </c>
    </row>
    <row r="40" spans="1:6" s="13" customFormat="1" ht="12.75">
      <c r="A40" s="8">
        <v>31</v>
      </c>
      <c r="B40" s="8" t="s">
        <v>47</v>
      </c>
      <c r="C40" s="11" t="s">
        <v>48</v>
      </c>
      <c r="D40" s="8">
        <v>1</v>
      </c>
      <c r="E40" s="8" t="s">
        <v>49</v>
      </c>
      <c r="F40" s="28">
        <v>315</v>
      </c>
    </row>
    <row r="41" spans="1:6" s="13" customFormat="1" ht="12.75">
      <c r="A41" s="8">
        <v>32</v>
      </c>
      <c r="B41" s="8" t="s">
        <v>50</v>
      </c>
      <c r="C41" s="11" t="s">
        <v>51</v>
      </c>
      <c r="D41" s="8">
        <v>1</v>
      </c>
      <c r="E41" s="8" t="s">
        <v>49</v>
      </c>
      <c r="F41" s="28">
        <v>614</v>
      </c>
    </row>
    <row r="42" spans="1:6" s="10" customFormat="1" ht="14.25">
      <c r="A42" s="6"/>
      <c r="B42" s="6"/>
      <c r="C42" s="15" t="s">
        <v>52</v>
      </c>
      <c r="D42" s="16" t="s">
        <v>53</v>
      </c>
      <c r="E42" s="16"/>
      <c r="F42" s="14">
        <f>SUM(F9:F41)</f>
        <v>10884.34</v>
      </c>
    </row>
    <row r="43" ht="9.75" customHeight="1">
      <c r="A43" s="17"/>
    </row>
    <row r="44" spans="1:6" s="21" customFormat="1" ht="15">
      <c r="A44" s="18" t="s">
        <v>54</v>
      </c>
      <c r="B44" s="19"/>
      <c r="C44" s="20" t="s">
        <v>62</v>
      </c>
      <c r="D44" s="19"/>
      <c r="E44" s="19"/>
      <c r="F44" s="30"/>
    </row>
    <row r="45" spans="2:6" s="21" customFormat="1" ht="15">
      <c r="B45" s="20"/>
      <c r="C45" s="20" t="s">
        <v>63</v>
      </c>
      <c r="D45" s="20"/>
      <c r="E45" s="20"/>
      <c r="F45" s="20"/>
    </row>
    <row r="46" spans="1:6" ht="12.75">
      <c r="A46" s="22"/>
      <c r="B46" s="23"/>
      <c r="C46" s="23"/>
      <c r="D46" s="23"/>
      <c r="E46" s="23"/>
      <c r="F46" s="23"/>
    </row>
    <row r="47" spans="2:6" ht="15">
      <c r="B47" s="23"/>
      <c r="C47" s="23"/>
      <c r="D47" s="24" t="s">
        <v>64</v>
      </c>
      <c r="E47" s="23"/>
      <c r="F47" s="23"/>
    </row>
    <row r="48" spans="2:6" ht="15">
      <c r="B48" s="23"/>
      <c r="C48" s="23"/>
      <c r="D48" s="32" t="s">
        <v>59</v>
      </c>
      <c r="E48" s="23"/>
      <c r="F48" s="23"/>
    </row>
    <row r="49" spans="1:6" ht="15">
      <c r="A49" s="25" t="s">
        <v>55</v>
      </c>
      <c r="C49" s="23"/>
      <c r="D49" s="33" t="s">
        <v>60</v>
      </c>
      <c r="E49" s="23"/>
      <c r="F49" s="23"/>
    </row>
    <row r="50" spans="1:4" ht="15">
      <c r="A50" s="4"/>
      <c r="D50" s="26"/>
    </row>
    <row r="51" ht="15">
      <c r="D51" s="26"/>
    </row>
    <row r="52" ht="15">
      <c r="D52" s="26"/>
    </row>
    <row r="53" ht="15">
      <c r="D53" s="26"/>
    </row>
    <row r="54" ht="15">
      <c r="D54" s="27"/>
    </row>
  </sheetData>
  <sheetProtection/>
  <mergeCells count="1">
    <mergeCell ref="A1:F1"/>
  </mergeCells>
  <printOptions/>
  <pageMargins left="0.43" right="0.54" top="0.37" bottom="0.36" header="0.32" footer="0.2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5">
      <selection activeCell="J9" sqref="J9"/>
    </sheetView>
  </sheetViews>
  <sheetFormatPr defaultColWidth="9.140625" defaultRowHeight="12.75"/>
  <cols>
    <col min="1" max="1" width="9.140625" style="84" customWidth="1"/>
    <col min="2" max="2" width="41.57421875" style="84" customWidth="1"/>
    <col min="3" max="3" width="15.00390625" style="84" customWidth="1"/>
    <col min="4" max="4" width="9.28125" style="84" customWidth="1"/>
    <col min="5" max="5" width="9.421875" style="84" customWidth="1"/>
    <col min="6" max="6" width="14.140625" style="84" customWidth="1"/>
    <col min="7" max="7" width="9.140625" style="84" customWidth="1"/>
    <col min="8" max="8" width="6.140625" style="84" bestFit="1" customWidth="1"/>
    <col min="9" max="9" width="8.421875" style="84" hidden="1" customWidth="1"/>
    <col min="10" max="16384" width="9.140625" style="84" customWidth="1"/>
  </cols>
  <sheetData>
    <row r="1" ht="12.75">
      <c r="A1" s="83" t="s">
        <v>95</v>
      </c>
    </row>
    <row r="3" spans="1:6" ht="20.25">
      <c r="A3" s="182" t="s">
        <v>96</v>
      </c>
      <c r="B3" s="182"/>
      <c r="C3" s="182"/>
      <c r="D3" s="182"/>
      <c r="E3" s="182"/>
      <c r="F3" s="182"/>
    </row>
    <row r="4" spans="1:6" ht="20.25">
      <c r="A4" s="182" t="s">
        <v>119</v>
      </c>
      <c r="B4" s="182"/>
      <c r="C4" s="182"/>
      <c r="D4" s="182"/>
      <c r="E4" s="182"/>
      <c r="F4" s="182"/>
    </row>
    <row r="5" spans="2:6" ht="16.5">
      <c r="B5" s="85" t="s">
        <v>97</v>
      </c>
      <c r="C5" s="86"/>
      <c r="D5" s="86"/>
      <c r="E5" s="87"/>
      <c r="F5" s="88"/>
    </row>
    <row r="6" spans="1:6" ht="16.5">
      <c r="A6" s="89"/>
      <c r="B6" s="90" t="s">
        <v>98</v>
      </c>
      <c r="C6" s="91"/>
      <c r="D6" s="91"/>
      <c r="E6" s="92"/>
      <c r="F6" s="88"/>
    </row>
    <row r="7" spans="1:5" s="96" customFormat="1" ht="15.75">
      <c r="A7" s="89"/>
      <c r="B7" s="93"/>
      <c r="C7" s="91"/>
      <c r="D7" s="94"/>
      <c r="E7" s="95"/>
    </row>
    <row r="8" s="98" customFormat="1" ht="12">
      <c r="A8" s="97"/>
    </row>
    <row r="9" spans="1:6" ht="31.5">
      <c r="A9" s="99" t="s">
        <v>1</v>
      </c>
      <c r="B9" s="99" t="s">
        <v>99</v>
      </c>
      <c r="C9" s="99" t="s">
        <v>100</v>
      </c>
      <c r="D9" s="99" t="s">
        <v>101</v>
      </c>
      <c r="E9" s="99" t="s">
        <v>102</v>
      </c>
      <c r="F9" s="100" t="s">
        <v>103</v>
      </c>
    </row>
    <row r="10" spans="1:6" s="102" customFormat="1" ht="14.25">
      <c r="A10" s="63"/>
      <c r="B10" s="101"/>
      <c r="C10" s="63"/>
      <c r="D10" s="64" t="s">
        <v>104</v>
      </c>
      <c r="E10" s="64"/>
      <c r="F10" s="65"/>
    </row>
    <row r="11" spans="1:9" s="71" customFormat="1" ht="15.75">
      <c r="A11" s="66">
        <v>1</v>
      </c>
      <c r="B11" s="69" t="s">
        <v>8</v>
      </c>
      <c r="C11" s="34">
        <v>70052</v>
      </c>
      <c r="D11" s="34">
        <v>10</v>
      </c>
      <c r="E11" s="66">
        <v>1</v>
      </c>
      <c r="F11" s="68">
        <f>I11*1.66</f>
        <v>395.2958</v>
      </c>
      <c r="G11" s="70"/>
      <c r="I11" s="103">
        <v>238.13</v>
      </c>
    </row>
    <row r="12" spans="1:9" s="71" customFormat="1" ht="15.75">
      <c r="A12" s="66">
        <v>2</v>
      </c>
      <c r="B12" s="69" t="s">
        <v>17</v>
      </c>
      <c r="C12" s="34">
        <v>71009</v>
      </c>
      <c r="D12" s="34">
        <v>6</v>
      </c>
      <c r="E12" s="66">
        <v>1</v>
      </c>
      <c r="F12" s="68">
        <f>I12*1.36</f>
        <v>281.4248</v>
      </c>
      <c r="G12" s="70"/>
      <c r="I12" s="103">
        <v>206.93</v>
      </c>
    </row>
    <row r="13" spans="1:9" s="71" customFormat="1" ht="15.75">
      <c r="A13" s="66">
        <v>3</v>
      </c>
      <c r="B13" s="69" t="s">
        <v>19</v>
      </c>
      <c r="C13" s="34">
        <v>70149</v>
      </c>
      <c r="D13" s="34">
        <v>6</v>
      </c>
      <c r="E13" s="66">
        <v>1</v>
      </c>
      <c r="F13" s="68">
        <f aca="true" t="shared" si="0" ref="F13:F21">I13*1.36</f>
        <v>210.75920000000002</v>
      </c>
      <c r="I13" s="103">
        <v>154.97</v>
      </c>
    </row>
    <row r="14" spans="1:9" s="71" customFormat="1" ht="15.75">
      <c r="A14" s="66">
        <v>4</v>
      </c>
      <c r="B14" s="69" t="s">
        <v>23</v>
      </c>
      <c r="C14" s="34">
        <v>70465</v>
      </c>
      <c r="D14" s="34">
        <v>6</v>
      </c>
      <c r="E14" s="66">
        <v>1</v>
      </c>
      <c r="F14" s="68">
        <f t="shared" si="0"/>
        <v>217.60000000000002</v>
      </c>
      <c r="I14" s="103">
        <v>160</v>
      </c>
    </row>
    <row r="15" spans="1:9" s="71" customFormat="1" ht="15.75">
      <c r="A15" s="66">
        <v>5</v>
      </c>
      <c r="B15" s="69" t="s">
        <v>24</v>
      </c>
      <c r="C15" s="34">
        <v>73227</v>
      </c>
      <c r="D15" s="34">
        <v>12</v>
      </c>
      <c r="E15" s="66">
        <v>1</v>
      </c>
      <c r="F15" s="68">
        <f t="shared" si="0"/>
        <v>320.7832</v>
      </c>
      <c r="I15" s="103">
        <v>235.87</v>
      </c>
    </row>
    <row r="16" spans="1:9" s="71" customFormat="1" ht="15.75">
      <c r="A16" s="66">
        <v>6</v>
      </c>
      <c r="B16" s="69" t="s">
        <v>25</v>
      </c>
      <c r="C16" s="34">
        <v>70557</v>
      </c>
      <c r="D16" s="34">
        <v>10</v>
      </c>
      <c r="E16" s="66">
        <v>1</v>
      </c>
      <c r="F16" s="68">
        <f t="shared" si="0"/>
        <v>295.392</v>
      </c>
      <c r="I16" s="103">
        <v>217.2</v>
      </c>
    </row>
    <row r="17" spans="1:9" s="71" customFormat="1" ht="15.75">
      <c r="A17" s="66">
        <v>7</v>
      </c>
      <c r="B17" s="69" t="s">
        <v>26</v>
      </c>
      <c r="C17" s="34">
        <v>70926</v>
      </c>
      <c r="D17" s="34">
        <v>10</v>
      </c>
      <c r="E17" s="66">
        <v>1</v>
      </c>
      <c r="F17" s="68">
        <f t="shared" si="0"/>
        <v>308.0808</v>
      </c>
      <c r="I17" s="103">
        <v>226.53</v>
      </c>
    </row>
    <row r="18" spans="1:9" s="71" customFormat="1" ht="15.75">
      <c r="A18" s="66">
        <v>8</v>
      </c>
      <c r="B18" s="69" t="s">
        <v>29</v>
      </c>
      <c r="C18" s="34">
        <v>71019</v>
      </c>
      <c r="D18" s="34">
        <v>8</v>
      </c>
      <c r="E18" s="66">
        <v>1</v>
      </c>
      <c r="F18" s="68">
        <f t="shared" si="0"/>
        <v>268.3688</v>
      </c>
      <c r="I18" s="103">
        <v>197.33</v>
      </c>
    </row>
    <row r="19" spans="1:9" s="71" customFormat="1" ht="27" customHeight="1">
      <c r="A19" s="66">
        <v>9</v>
      </c>
      <c r="B19" s="69" t="s">
        <v>20</v>
      </c>
      <c r="C19" s="34">
        <v>70131</v>
      </c>
      <c r="D19" s="34">
        <v>6</v>
      </c>
      <c r="E19" s="66">
        <v>1</v>
      </c>
      <c r="F19" s="68">
        <f t="shared" si="0"/>
        <v>269.824</v>
      </c>
      <c r="I19" s="103">
        <v>198.4</v>
      </c>
    </row>
    <row r="20" spans="1:9" s="71" customFormat="1" ht="15.75">
      <c r="A20" s="66">
        <v>10</v>
      </c>
      <c r="B20" s="69" t="s">
        <v>30</v>
      </c>
      <c r="C20" s="34">
        <v>71055</v>
      </c>
      <c r="D20" s="34">
        <v>10</v>
      </c>
      <c r="E20" s="66">
        <v>1</v>
      </c>
      <c r="F20" s="68">
        <f t="shared" si="0"/>
        <v>167.96</v>
      </c>
      <c r="I20" s="103">
        <v>123.5</v>
      </c>
    </row>
    <row r="21" spans="1:9" s="71" customFormat="1" ht="31.5">
      <c r="A21" s="66">
        <v>11</v>
      </c>
      <c r="B21" s="67" t="s">
        <v>90</v>
      </c>
      <c r="C21" s="66">
        <v>70394</v>
      </c>
      <c r="D21" s="66">
        <v>12</v>
      </c>
      <c r="E21" s="66">
        <v>1</v>
      </c>
      <c r="F21" s="68">
        <f t="shared" si="0"/>
        <v>379.16800000000006</v>
      </c>
      <c r="I21" s="103">
        <v>278.8</v>
      </c>
    </row>
    <row r="22" spans="1:9" s="71" customFormat="1" ht="15.75">
      <c r="A22" s="66">
        <v>12</v>
      </c>
      <c r="B22" s="69" t="s">
        <v>33</v>
      </c>
      <c r="C22" s="34" t="s">
        <v>32</v>
      </c>
      <c r="D22" s="34">
        <v>4</v>
      </c>
      <c r="E22" s="66">
        <v>1</v>
      </c>
      <c r="F22" s="68">
        <f>I22*1.35</f>
        <v>1151.1450000000002</v>
      </c>
      <c r="I22" s="104">
        <v>852.7</v>
      </c>
    </row>
    <row r="23" spans="1:9" s="71" customFormat="1" ht="15.75">
      <c r="A23" s="66">
        <v>13</v>
      </c>
      <c r="B23" s="69" t="s">
        <v>35</v>
      </c>
      <c r="C23" s="34" t="s">
        <v>34</v>
      </c>
      <c r="D23" s="34">
        <v>4</v>
      </c>
      <c r="E23" s="66">
        <v>1</v>
      </c>
      <c r="F23" s="68">
        <f>I23*1.55</f>
        <v>747.1</v>
      </c>
      <c r="I23" s="104">
        <v>482</v>
      </c>
    </row>
    <row r="24" spans="1:9" s="102" customFormat="1" ht="15.75">
      <c r="A24" s="72"/>
      <c r="B24" s="105" t="s">
        <v>52</v>
      </c>
      <c r="C24" s="105"/>
      <c r="D24" s="74"/>
      <c r="E24" s="75">
        <f>SUBTOTAL(9,E11:E23)</f>
        <v>13</v>
      </c>
      <c r="F24" s="73">
        <f>SUM(F11:F23)</f>
        <v>5012.901600000001</v>
      </c>
      <c r="H24" s="106"/>
      <c r="I24" s="98"/>
    </row>
    <row r="25" spans="1:8" s="98" customFormat="1" ht="15.75">
      <c r="A25" s="183" t="s">
        <v>125</v>
      </c>
      <c r="B25" s="184"/>
      <c r="C25" s="184"/>
      <c r="D25" s="184"/>
      <c r="E25" s="184"/>
      <c r="F25" s="185"/>
      <c r="H25" s="107"/>
    </row>
    <row r="26" spans="1:8" s="98" customFormat="1" ht="15.75">
      <c r="A26" s="108"/>
      <c r="B26" s="108"/>
      <c r="C26" s="108"/>
      <c r="D26" s="108"/>
      <c r="E26" s="108"/>
      <c r="F26" s="108"/>
      <c r="H26" s="107"/>
    </row>
    <row r="27" spans="1:8" s="98" customFormat="1" ht="15.75">
      <c r="A27" s="186" t="s">
        <v>105</v>
      </c>
      <c r="B27" s="186"/>
      <c r="C27" s="186"/>
      <c r="D27" s="186"/>
      <c r="E27" s="186"/>
      <c r="F27" s="186"/>
      <c r="H27" s="107"/>
    </row>
    <row r="28" spans="1:8" s="98" customFormat="1" ht="15.75">
      <c r="A28" s="187" t="s">
        <v>106</v>
      </c>
      <c r="B28" s="187"/>
      <c r="C28" s="187"/>
      <c r="D28" s="187"/>
      <c r="E28" s="187"/>
      <c r="F28" s="187"/>
      <c r="H28" s="107"/>
    </row>
    <row r="29" spans="1:9" s="98" customFormat="1" ht="15.75">
      <c r="A29" s="109"/>
      <c r="B29" s="109"/>
      <c r="C29" s="109"/>
      <c r="D29" s="109"/>
      <c r="E29" s="109"/>
      <c r="F29" s="109"/>
      <c r="H29" s="107"/>
      <c r="I29" s="102"/>
    </row>
    <row r="30" spans="2:6" s="102" customFormat="1" ht="16.5">
      <c r="B30" s="76"/>
      <c r="C30" s="110"/>
      <c r="D30" s="62" t="s">
        <v>120</v>
      </c>
      <c r="E30" s="110"/>
      <c r="F30" s="110"/>
    </row>
    <row r="31" spans="2:6" s="102" customFormat="1" ht="14.25">
      <c r="B31" s="110"/>
      <c r="C31" s="110"/>
      <c r="D31" s="111" t="s">
        <v>107</v>
      </c>
      <c r="E31" s="110"/>
      <c r="F31" s="110"/>
    </row>
    <row r="32" spans="1:6" s="102" customFormat="1" ht="14.25">
      <c r="A32" s="112" t="s">
        <v>55</v>
      </c>
      <c r="B32" s="71"/>
      <c r="C32" s="110"/>
      <c r="D32" s="111" t="s">
        <v>108</v>
      </c>
      <c r="E32" s="110"/>
      <c r="F32" s="110"/>
    </row>
    <row r="33" spans="1:6" s="102" customFormat="1" ht="14.25">
      <c r="A33" s="113"/>
      <c r="B33" s="71"/>
      <c r="C33" s="71"/>
      <c r="D33" s="111"/>
      <c r="E33" s="71"/>
      <c r="F33" s="71"/>
    </row>
    <row r="34" spans="1:6" s="102" customFormat="1" ht="14.25">
      <c r="A34" s="113"/>
      <c r="B34" s="71"/>
      <c r="C34" s="71"/>
      <c r="D34" s="111"/>
      <c r="E34" s="71"/>
      <c r="F34" s="71"/>
    </row>
    <row r="35" spans="1:6" s="102" customFormat="1" ht="14.25">
      <c r="A35" s="113"/>
      <c r="B35" s="71"/>
      <c r="C35" s="71"/>
      <c r="D35" s="111"/>
      <c r="E35" s="71"/>
      <c r="F35" s="71"/>
    </row>
    <row r="36" spans="2:6" s="102" customFormat="1" ht="14.25">
      <c r="B36" s="71"/>
      <c r="C36" s="71"/>
      <c r="D36" s="111"/>
      <c r="E36" s="71"/>
      <c r="F36" s="71"/>
    </row>
    <row r="37" spans="2:6" s="102" customFormat="1" ht="14.25">
      <c r="B37" s="71"/>
      <c r="C37" s="71"/>
      <c r="D37" s="111"/>
      <c r="E37" s="71"/>
      <c r="F37" s="71"/>
    </row>
    <row r="38" spans="2:6" s="102" customFormat="1" ht="14.25">
      <c r="B38" s="71"/>
      <c r="C38" s="71"/>
      <c r="D38" s="111" t="s">
        <v>109</v>
      </c>
      <c r="E38" s="71"/>
      <c r="F38" s="71"/>
    </row>
    <row r="39" spans="2:9" s="102" customFormat="1" ht="15.75">
      <c r="B39" s="71"/>
      <c r="C39" s="71"/>
      <c r="D39" s="114"/>
      <c r="E39" s="71"/>
      <c r="F39" s="71"/>
      <c r="I39" s="84"/>
    </row>
    <row r="40" ht="16.5">
      <c r="D40" s="115"/>
    </row>
  </sheetData>
  <sheetProtection/>
  <mergeCells count="5">
    <mergeCell ref="A3:F3"/>
    <mergeCell ref="A4:F4"/>
    <mergeCell ref="A25:F25"/>
    <mergeCell ref="A27:F27"/>
    <mergeCell ref="A28:F28"/>
  </mergeCells>
  <printOptions/>
  <pageMargins left="0.46" right="0.41" top="0.56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T25" sqref="T25"/>
    </sheetView>
  </sheetViews>
  <sheetFormatPr defaultColWidth="9.140625" defaultRowHeight="12.75"/>
  <cols>
    <col min="1" max="1" width="9.140625" style="102" customWidth="1"/>
    <col min="2" max="2" width="39.28125" style="102" customWidth="1"/>
    <col min="3" max="3" width="12.57421875" style="102" customWidth="1"/>
    <col min="4" max="4" width="10.28125" style="102" customWidth="1"/>
    <col min="5" max="5" width="10.8515625" style="102" customWidth="1"/>
    <col min="6" max="6" width="15.7109375" style="102" customWidth="1"/>
    <col min="7" max="7" width="0" style="102" hidden="1" customWidth="1"/>
    <col min="8" max="8" width="8.421875" style="102" hidden="1" customWidth="1"/>
    <col min="9" max="9" width="6.140625" style="102" hidden="1" customWidth="1"/>
    <col min="10" max="17" width="0" style="102" hidden="1" customWidth="1"/>
    <col min="18" max="16384" width="9.140625" style="102" customWidth="1"/>
  </cols>
  <sheetData>
    <row r="1" ht="15">
      <c r="A1" s="116" t="s">
        <v>110</v>
      </c>
    </row>
    <row r="3" spans="1:6" ht="18">
      <c r="A3" s="188" t="s">
        <v>124</v>
      </c>
      <c r="B3" s="188"/>
      <c r="C3" s="188"/>
      <c r="D3" s="188"/>
      <c r="E3" s="188"/>
      <c r="F3" s="188"/>
    </row>
    <row r="4" spans="1:6" ht="15">
      <c r="A4" s="189"/>
      <c r="B4" s="189"/>
      <c r="C4" s="189"/>
      <c r="D4" s="189"/>
      <c r="E4" s="189"/>
      <c r="F4" s="189"/>
    </row>
    <row r="5" spans="2:6" ht="15.75">
      <c r="B5" s="117" t="s">
        <v>111</v>
      </c>
      <c r="C5" s="118"/>
      <c r="D5" s="118"/>
      <c r="E5" s="119"/>
      <c r="F5" s="120"/>
    </row>
    <row r="6" spans="1:6" ht="15">
      <c r="A6" s="121"/>
      <c r="B6" s="122" t="s">
        <v>98</v>
      </c>
      <c r="C6" s="122"/>
      <c r="D6" s="122"/>
      <c r="E6" s="123"/>
      <c r="F6" s="120"/>
    </row>
    <row r="7" s="98" customFormat="1" ht="12"/>
    <row r="8" spans="1:6" ht="30">
      <c r="A8" s="124" t="s">
        <v>1</v>
      </c>
      <c r="B8" s="124" t="s">
        <v>99</v>
      </c>
      <c r="C8" s="124" t="s">
        <v>100</v>
      </c>
      <c r="D8" s="124" t="s">
        <v>101</v>
      </c>
      <c r="E8" s="124" t="s">
        <v>102</v>
      </c>
      <c r="F8" s="124" t="s">
        <v>112</v>
      </c>
    </row>
    <row r="9" spans="1:13" ht="15.75">
      <c r="A9" s="125">
        <v>1</v>
      </c>
      <c r="B9" s="126" t="s">
        <v>8</v>
      </c>
      <c r="C9" s="127">
        <v>70052</v>
      </c>
      <c r="D9" s="127">
        <v>10</v>
      </c>
      <c r="E9" s="125">
        <v>1</v>
      </c>
      <c r="F9" s="128">
        <v>381.72</v>
      </c>
      <c r="M9" s="103">
        <v>238.13</v>
      </c>
    </row>
    <row r="10" spans="1:13" ht="15.75">
      <c r="A10" s="125">
        <v>2</v>
      </c>
      <c r="B10" s="126" t="s">
        <v>17</v>
      </c>
      <c r="C10" s="127">
        <v>71009</v>
      </c>
      <c r="D10" s="127">
        <v>6</v>
      </c>
      <c r="E10" s="125">
        <v>1</v>
      </c>
      <c r="F10" s="128">
        <f>M10*1.435</f>
        <v>296.94455</v>
      </c>
      <c r="M10" s="103">
        <v>206.93</v>
      </c>
    </row>
    <row r="11" spans="1:13" ht="15.75">
      <c r="A11" s="125">
        <v>3</v>
      </c>
      <c r="B11" s="126" t="s">
        <v>19</v>
      </c>
      <c r="C11" s="127">
        <v>70149</v>
      </c>
      <c r="D11" s="127">
        <v>6</v>
      </c>
      <c r="E11" s="125">
        <v>1</v>
      </c>
      <c r="F11" s="128">
        <f aca="true" t="shared" si="0" ref="F11:F21">M11*1.435</f>
        <v>222.38195000000002</v>
      </c>
      <c r="M11" s="103">
        <v>154.97</v>
      </c>
    </row>
    <row r="12" spans="1:13" ht="15.75">
      <c r="A12" s="125">
        <v>4</v>
      </c>
      <c r="B12" s="126" t="s">
        <v>23</v>
      </c>
      <c r="C12" s="127">
        <v>70465</v>
      </c>
      <c r="D12" s="127">
        <v>6</v>
      </c>
      <c r="E12" s="125">
        <v>1</v>
      </c>
      <c r="F12" s="128">
        <f t="shared" si="0"/>
        <v>229.60000000000002</v>
      </c>
      <c r="M12" s="103">
        <v>160</v>
      </c>
    </row>
    <row r="13" spans="1:13" ht="15.75">
      <c r="A13" s="125">
        <v>5</v>
      </c>
      <c r="B13" s="126" t="s">
        <v>24</v>
      </c>
      <c r="C13" s="127">
        <v>73227</v>
      </c>
      <c r="D13" s="127">
        <v>12</v>
      </c>
      <c r="E13" s="125">
        <v>1</v>
      </c>
      <c r="F13" s="128">
        <f t="shared" si="0"/>
        <v>338.47345</v>
      </c>
      <c r="M13" s="103">
        <v>235.87</v>
      </c>
    </row>
    <row r="14" spans="1:13" ht="15.75">
      <c r="A14" s="125">
        <v>6</v>
      </c>
      <c r="B14" s="126" t="s">
        <v>25</v>
      </c>
      <c r="C14" s="127">
        <v>70557</v>
      </c>
      <c r="D14" s="127">
        <v>10</v>
      </c>
      <c r="E14" s="125">
        <v>1</v>
      </c>
      <c r="F14" s="128">
        <f t="shared" si="0"/>
        <v>311.682</v>
      </c>
      <c r="M14" s="103">
        <v>217.2</v>
      </c>
    </row>
    <row r="15" spans="1:13" ht="15.75">
      <c r="A15" s="125">
        <v>7</v>
      </c>
      <c r="B15" s="126" t="s">
        <v>26</v>
      </c>
      <c r="C15" s="127">
        <v>70926</v>
      </c>
      <c r="D15" s="127">
        <v>10</v>
      </c>
      <c r="E15" s="125">
        <v>1</v>
      </c>
      <c r="F15" s="128">
        <f t="shared" si="0"/>
        <v>325.07055</v>
      </c>
      <c r="M15" s="103">
        <v>226.53</v>
      </c>
    </row>
    <row r="16" spans="1:13" ht="15.75">
      <c r="A16" s="125">
        <v>8</v>
      </c>
      <c r="B16" s="126" t="s">
        <v>29</v>
      </c>
      <c r="C16" s="127">
        <v>71019</v>
      </c>
      <c r="D16" s="127">
        <v>8</v>
      </c>
      <c r="E16" s="125">
        <v>1</v>
      </c>
      <c r="F16" s="128">
        <f t="shared" si="0"/>
        <v>283.16855000000004</v>
      </c>
      <c r="M16" s="103">
        <v>197.33</v>
      </c>
    </row>
    <row r="17" spans="1:13" ht="15.75">
      <c r="A17" s="125">
        <v>9</v>
      </c>
      <c r="B17" s="126" t="s">
        <v>20</v>
      </c>
      <c r="C17" s="127">
        <v>70131</v>
      </c>
      <c r="D17" s="127">
        <v>6</v>
      </c>
      <c r="E17" s="125">
        <v>1</v>
      </c>
      <c r="F17" s="128">
        <f t="shared" si="0"/>
        <v>284.704</v>
      </c>
      <c r="M17" s="103">
        <v>198.4</v>
      </c>
    </row>
    <row r="18" spans="1:13" ht="15.75">
      <c r="A18" s="125">
        <v>10</v>
      </c>
      <c r="B18" s="126" t="s">
        <v>30</v>
      </c>
      <c r="C18" s="127">
        <v>71055</v>
      </c>
      <c r="D18" s="127">
        <v>10</v>
      </c>
      <c r="E18" s="125">
        <v>1</v>
      </c>
      <c r="F18" s="128">
        <f t="shared" si="0"/>
        <v>177.2225</v>
      </c>
      <c r="M18" s="103">
        <v>123.5</v>
      </c>
    </row>
    <row r="19" spans="1:13" ht="30">
      <c r="A19" s="125">
        <v>11</v>
      </c>
      <c r="B19" s="129" t="s">
        <v>90</v>
      </c>
      <c r="C19" s="125">
        <v>70394</v>
      </c>
      <c r="D19" s="125">
        <v>12</v>
      </c>
      <c r="E19" s="125">
        <v>1</v>
      </c>
      <c r="F19" s="128">
        <f t="shared" si="0"/>
        <v>400.07800000000003</v>
      </c>
      <c r="M19" s="103">
        <v>278.8</v>
      </c>
    </row>
    <row r="20" spans="1:13" ht="15.75">
      <c r="A20" s="164">
        <v>12</v>
      </c>
      <c r="B20" s="165" t="s">
        <v>33</v>
      </c>
      <c r="C20" s="164" t="s">
        <v>32</v>
      </c>
      <c r="D20" s="164">
        <v>4</v>
      </c>
      <c r="E20" s="164">
        <v>1</v>
      </c>
      <c r="F20" s="166">
        <f t="shared" si="0"/>
        <v>1223.6245000000001</v>
      </c>
      <c r="H20" s="130">
        <v>238.13</v>
      </c>
      <c r="M20" s="104">
        <v>852.7</v>
      </c>
    </row>
    <row r="21" spans="1:13" ht="30">
      <c r="A21" s="125">
        <v>13</v>
      </c>
      <c r="B21" s="126" t="s">
        <v>35</v>
      </c>
      <c r="C21" s="127" t="s">
        <v>34</v>
      </c>
      <c r="D21" s="127">
        <v>4</v>
      </c>
      <c r="E21" s="125">
        <v>1</v>
      </c>
      <c r="F21" s="128">
        <f t="shared" si="0"/>
        <v>691.6700000000001</v>
      </c>
      <c r="G21" s="131"/>
      <c r="H21" s="130">
        <v>160</v>
      </c>
      <c r="M21" s="104">
        <v>482</v>
      </c>
    </row>
    <row r="22" spans="1:9" ht="15.75">
      <c r="A22" s="125"/>
      <c r="B22" s="125"/>
      <c r="C22" s="190" t="s">
        <v>83</v>
      </c>
      <c r="D22" s="191"/>
      <c r="E22" s="132">
        <f>SUM(E9:E21)</f>
        <v>13</v>
      </c>
      <c r="F22" s="133">
        <f>SUM(F9:F21)</f>
        <v>5166.34005</v>
      </c>
      <c r="H22" s="106"/>
      <c r="I22" s="131"/>
    </row>
    <row r="23" spans="1:8" s="98" customFormat="1" ht="12">
      <c r="A23" s="134"/>
      <c r="H23" s="107"/>
    </row>
    <row r="24" spans="2:6" s="135" customFormat="1" ht="15.75">
      <c r="B24" s="136" t="s">
        <v>121</v>
      </c>
      <c r="D24" s="136"/>
      <c r="E24" s="136"/>
      <c r="F24" s="136"/>
    </row>
    <row r="25" spans="1:6" s="98" customFormat="1" ht="12">
      <c r="A25" s="137"/>
      <c r="B25" s="137"/>
      <c r="C25" s="137"/>
      <c r="D25" s="137"/>
      <c r="E25" s="137"/>
      <c r="F25" s="137"/>
    </row>
    <row r="26" spans="2:6" ht="15.75">
      <c r="B26" s="136"/>
      <c r="C26" s="138"/>
      <c r="D26" s="139" t="s">
        <v>118</v>
      </c>
      <c r="E26" s="138"/>
      <c r="F26" s="138"/>
    </row>
    <row r="27" spans="2:6" ht="15">
      <c r="B27" s="138"/>
      <c r="C27" s="138"/>
      <c r="D27" s="140" t="s">
        <v>113</v>
      </c>
      <c r="E27" s="138"/>
      <c r="F27" s="138"/>
    </row>
    <row r="28" spans="1:6" ht="15">
      <c r="A28" s="141" t="s">
        <v>55</v>
      </c>
      <c r="C28" s="138"/>
      <c r="D28" s="140" t="s">
        <v>114</v>
      </c>
      <c r="E28" s="138"/>
      <c r="F28" s="138"/>
    </row>
    <row r="29" ht="15">
      <c r="D29" s="142" t="s">
        <v>115</v>
      </c>
    </row>
    <row r="30" ht="14.25">
      <c r="D30" s="143"/>
    </row>
    <row r="31" ht="14.25">
      <c r="D31" s="143"/>
    </row>
    <row r="32" ht="14.25">
      <c r="D32" s="143"/>
    </row>
    <row r="33" ht="14.25">
      <c r="D33" s="143"/>
    </row>
    <row r="34" ht="14.25">
      <c r="D34" s="143"/>
    </row>
    <row r="35" ht="15">
      <c r="D35" s="142" t="s">
        <v>116</v>
      </c>
    </row>
    <row r="36" ht="15">
      <c r="D36" s="144"/>
    </row>
  </sheetData>
  <sheetProtection/>
  <mergeCells count="3">
    <mergeCell ref="A3:F3"/>
    <mergeCell ref="A4:F4"/>
    <mergeCell ref="C22:D22"/>
  </mergeCells>
  <printOptions/>
  <pageMargins left="0.49" right="0.46" top="0.51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00390625" style="13" customWidth="1"/>
    <col min="2" max="2" width="16.00390625" style="13" customWidth="1"/>
    <col min="3" max="3" width="65.7109375" style="13" customWidth="1"/>
    <col min="4" max="4" width="10.421875" style="13" customWidth="1"/>
    <col min="5" max="5" width="9.8515625" style="13" customWidth="1"/>
    <col min="6" max="6" width="17.00390625" style="13" customWidth="1"/>
    <col min="7" max="20" width="0" style="13" hidden="1" customWidth="1"/>
    <col min="21" max="16384" width="9.140625" style="13" customWidth="1"/>
  </cols>
  <sheetData>
    <row r="1" spans="1:6" ht="12.75">
      <c r="A1" s="45" t="s">
        <v>70</v>
      </c>
      <c r="B1" s="45"/>
      <c r="C1" s="45"/>
      <c r="D1" s="45"/>
      <c r="E1" s="45"/>
      <c r="F1" s="45"/>
    </row>
    <row r="2" spans="1:6" ht="12.75">
      <c r="A2" s="45" t="s">
        <v>71</v>
      </c>
      <c r="B2" s="45"/>
      <c r="C2" s="45"/>
      <c r="D2" s="45"/>
      <c r="E2" s="45"/>
      <c r="F2" s="45"/>
    </row>
    <row r="3" spans="1:6" ht="12.75">
      <c r="A3" s="45" t="s">
        <v>72</v>
      </c>
      <c r="B3" s="45"/>
      <c r="C3" s="45"/>
      <c r="D3" s="45"/>
      <c r="E3" s="45"/>
      <c r="F3" s="45"/>
    </row>
    <row r="4" spans="1:6" ht="12.75">
      <c r="A4" s="45" t="s">
        <v>73</v>
      </c>
      <c r="B4" s="45"/>
      <c r="C4" s="45"/>
      <c r="D4" s="45"/>
      <c r="E4" s="45"/>
      <c r="F4" s="45"/>
    </row>
    <row r="6" spans="1:7" ht="22.5">
      <c r="A6" s="179" t="s">
        <v>74</v>
      </c>
      <c r="B6" s="179"/>
      <c r="C6" s="179"/>
      <c r="D6" s="179"/>
      <c r="E6" s="179"/>
      <c r="F6" s="179"/>
      <c r="G6" s="46"/>
    </row>
    <row r="7" s="47" customFormat="1" ht="16.5"/>
    <row r="8" spans="1:3" s="47" customFormat="1" ht="16.5">
      <c r="A8" s="48" t="s">
        <v>75</v>
      </c>
      <c r="B8" s="49"/>
      <c r="C8" s="50" t="s">
        <v>76</v>
      </c>
    </row>
    <row r="9" spans="1:3" s="47" customFormat="1" ht="16.5">
      <c r="A9" s="47" t="s">
        <v>77</v>
      </c>
      <c r="C9" s="47" t="s">
        <v>78</v>
      </c>
    </row>
    <row r="10" s="47" customFormat="1" ht="16.5"/>
    <row r="11" spans="1:6" ht="39" customHeight="1">
      <c r="A11" s="51" t="s">
        <v>1</v>
      </c>
      <c r="B11" s="51" t="s">
        <v>80</v>
      </c>
      <c r="C11" s="51" t="s">
        <v>81</v>
      </c>
      <c r="D11" s="51" t="s">
        <v>65</v>
      </c>
      <c r="E11" s="51" t="s">
        <v>86</v>
      </c>
      <c r="F11" s="51" t="s">
        <v>82</v>
      </c>
    </row>
    <row r="12" spans="1:6" ht="15.75">
      <c r="A12" s="34"/>
      <c r="B12" s="34"/>
      <c r="C12" s="52" t="s">
        <v>84</v>
      </c>
      <c r="D12" s="34"/>
      <c r="E12" s="34"/>
      <c r="F12" s="53"/>
    </row>
    <row r="13" spans="1:22" ht="15.75">
      <c r="A13" s="34">
        <v>1</v>
      </c>
      <c r="B13" s="80">
        <v>70052</v>
      </c>
      <c r="C13" s="35" t="s">
        <v>8</v>
      </c>
      <c r="D13" s="34">
        <v>1</v>
      </c>
      <c r="E13" s="34">
        <v>10</v>
      </c>
      <c r="F13" s="36">
        <v>382.67</v>
      </c>
      <c r="G13" s="31"/>
      <c r="V13" s="34">
        <v>70052</v>
      </c>
    </row>
    <row r="14" spans="1:22" ht="15.75">
      <c r="A14" s="34">
        <v>2</v>
      </c>
      <c r="B14" s="34">
        <v>70085</v>
      </c>
      <c r="C14" s="35" t="s">
        <v>9</v>
      </c>
      <c r="D14" s="34">
        <v>1</v>
      </c>
      <c r="E14" s="34">
        <v>6</v>
      </c>
      <c r="F14" s="36">
        <v>463.67</v>
      </c>
      <c r="V14" s="34">
        <v>71009</v>
      </c>
    </row>
    <row r="15" spans="1:22" ht="15.75">
      <c r="A15" s="34">
        <v>3</v>
      </c>
      <c r="B15" s="34">
        <v>71014</v>
      </c>
      <c r="C15" s="35" t="s">
        <v>10</v>
      </c>
      <c r="D15" s="34">
        <v>1</v>
      </c>
      <c r="E15" s="34">
        <v>4</v>
      </c>
      <c r="F15" s="36">
        <v>151.17</v>
      </c>
      <c r="V15" s="34">
        <v>70149</v>
      </c>
    </row>
    <row r="16" spans="1:22" ht="15.75">
      <c r="A16" s="34">
        <v>4</v>
      </c>
      <c r="B16" s="34">
        <v>71016</v>
      </c>
      <c r="C16" s="35" t="s">
        <v>11</v>
      </c>
      <c r="D16" s="34">
        <v>1</v>
      </c>
      <c r="E16" s="34">
        <v>4</v>
      </c>
      <c r="F16" s="36">
        <v>186.17</v>
      </c>
      <c r="V16" s="34">
        <v>70131</v>
      </c>
    </row>
    <row r="17" spans="1:22" ht="15.75">
      <c r="A17" s="34">
        <v>5</v>
      </c>
      <c r="B17" s="34">
        <v>70993</v>
      </c>
      <c r="C17" s="35" t="s">
        <v>12</v>
      </c>
      <c r="D17" s="34">
        <v>1</v>
      </c>
      <c r="E17" s="34">
        <v>6</v>
      </c>
      <c r="F17" s="36">
        <v>264.67</v>
      </c>
      <c r="V17" s="34">
        <v>70465</v>
      </c>
    </row>
    <row r="18" spans="1:22" ht="15.75">
      <c r="A18" s="34">
        <v>6</v>
      </c>
      <c r="B18" s="34">
        <v>70994</v>
      </c>
      <c r="C18" s="35" t="s">
        <v>13</v>
      </c>
      <c r="D18" s="34">
        <v>1</v>
      </c>
      <c r="E18" s="34">
        <v>6</v>
      </c>
      <c r="F18" s="36">
        <v>285.33</v>
      </c>
      <c r="V18" s="34">
        <v>73227</v>
      </c>
    </row>
    <row r="19" spans="1:22" ht="15.75">
      <c r="A19" s="34">
        <v>7</v>
      </c>
      <c r="B19" s="34">
        <v>70996</v>
      </c>
      <c r="C19" s="35" t="s">
        <v>14</v>
      </c>
      <c r="D19" s="34">
        <v>1</v>
      </c>
      <c r="E19" s="34">
        <v>6</v>
      </c>
      <c r="F19" s="36">
        <v>285.33</v>
      </c>
      <c r="V19" s="34">
        <v>70557</v>
      </c>
    </row>
    <row r="20" spans="1:22" ht="15.75">
      <c r="A20" s="34">
        <v>8</v>
      </c>
      <c r="B20" s="34">
        <v>70998</v>
      </c>
      <c r="C20" s="35" t="s">
        <v>15</v>
      </c>
      <c r="D20" s="34">
        <v>1</v>
      </c>
      <c r="E20" s="34">
        <v>6</v>
      </c>
      <c r="F20" s="36">
        <v>228.33</v>
      </c>
      <c r="V20" s="34">
        <v>70926</v>
      </c>
    </row>
    <row r="21" spans="1:22" ht="15.75">
      <c r="A21" s="34">
        <v>9</v>
      </c>
      <c r="B21" s="34">
        <v>70999</v>
      </c>
      <c r="C21" s="35" t="s">
        <v>16</v>
      </c>
      <c r="D21" s="34">
        <v>1</v>
      </c>
      <c r="E21" s="34">
        <v>6</v>
      </c>
      <c r="F21" s="36">
        <v>282.67</v>
      </c>
      <c r="V21" s="34">
        <v>71019</v>
      </c>
    </row>
    <row r="22" spans="1:22" ht="15.75">
      <c r="A22" s="34">
        <v>10</v>
      </c>
      <c r="B22" s="80">
        <v>71009</v>
      </c>
      <c r="C22" s="35" t="s">
        <v>17</v>
      </c>
      <c r="D22" s="34">
        <v>1</v>
      </c>
      <c r="E22" s="34">
        <v>6</v>
      </c>
      <c r="F22" s="36">
        <v>265.5</v>
      </c>
      <c r="V22" s="34">
        <v>71055</v>
      </c>
    </row>
    <row r="23" spans="1:22" ht="15.75">
      <c r="A23" s="34">
        <v>11</v>
      </c>
      <c r="B23" s="34">
        <v>70992</v>
      </c>
      <c r="C23" s="35" t="s">
        <v>18</v>
      </c>
      <c r="D23" s="34">
        <v>1</v>
      </c>
      <c r="E23" s="34">
        <v>6</v>
      </c>
      <c r="F23" s="36">
        <v>264.67</v>
      </c>
      <c r="V23" s="66">
        <v>70394</v>
      </c>
    </row>
    <row r="24" spans="1:22" ht="15.75">
      <c r="A24" s="34">
        <v>12</v>
      </c>
      <c r="B24" s="80">
        <v>70149</v>
      </c>
      <c r="C24" s="35" t="s">
        <v>19</v>
      </c>
      <c r="D24" s="34">
        <v>1</v>
      </c>
      <c r="E24" s="34">
        <v>6</v>
      </c>
      <c r="F24" s="36">
        <v>177.5</v>
      </c>
      <c r="V24" s="72"/>
    </row>
    <row r="25" spans="1:22" ht="31.5">
      <c r="A25" s="34">
        <v>13</v>
      </c>
      <c r="B25" s="80">
        <v>70131</v>
      </c>
      <c r="C25" s="35" t="s">
        <v>20</v>
      </c>
      <c r="D25" s="34">
        <v>1</v>
      </c>
      <c r="E25" s="34">
        <v>6</v>
      </c>
      <c r="F25" s="36">
        <v>248.17</v>
      </c>
      <c r="V25" s="34" t="s">
        <v>32</v>
      </c>
    </row>
    <row r="26" spans="1:22" ht="31.5">
      <c r="A26" s="34">
        <v>14</v>
      </c>
      <c r="B26" s="34">
        <v>70211</v>
      </c>
      <c r="C26" s="35" t="s">
        <v>21</v>
      </c>
      <c r="D26" s="34">
        <v>1</v>
      </c>
      <c r="E26" s="34">
        <v>12</v>
      </c>
      <c r="F26" s="36">
        <v>1090</v>
      </c>
      <c r="V26" s="34" t="s">
        <v>34</v>
      </c>
    </row>
    <row r="27" spans="1:6" ht="15.75">
      <c r="A27" s="34">
        <v>15</v>
      </c>
      <c r="B27" s="34">
        <v>70229</v>
      </c>
      <c r="C27" s="35" t="s">
        <v>22</v>
      </c>
      <c r="D27" s="34">
        <v>1</v>
      </c>
      <c r="E27" s="34">
        <v>10</v>
      </c>
      <c r="F27" s="36">
        <v>379.33</v>
      </c>
    </row>
    <row r="28" spans="1:7" ht="15.75">
      <c r="A28" s="34">
        <v>16</v>
      </c>
      <c r="B28" s="80">
        <v>70465</v>
      </c>
      <c r="C28" s="35" t="s">
        <v>23</v>
      </c>
      <c r="D28" s="34">
        <v>1</v>
      </c>
      <c r="E28" s="34">
        <v>6</v>
      </c>
      <c r="F28" s="36">
        <v>201.33</v>
      </c>
      <c r="G28" s="31"/>
    </row>
    <row r="29" spans="1:7" ht="15.75">
      <c r="A29" s="34">
        <v>17</v>
      </c>
      <c r="B29" s="80">
        <v>73227</v>
      </c>
      <c r="C29" s="35" t="s">
        <v>24</v>
      </c>
      <c r="D29" s="34">
        <v>1</v>
      </c>
      <c r="E29" s="34">
        <v>12</v>
      </c>
      <c r="F29" s="36">
        <v>307.33</v>
      </c>
      <c r="G29" s="31"/>
    </row>
    <row r="30" spans="1:7" ht="15.75">
      <c r="A30" s="34">
        <v>18</v>
      </c>
      <c r="B30" s="80">
        <v>70557</v>
      </c>
      <c r="C30" s="35" t="s">
        <v>25</v>
      </c>
      <c r="D30" s="34">
        <v>1</v>
      </c>
      <c r="E30" s="34">
        <v>10</v>
      </c>
      <c r="F30" s="36">
        <v>384.33</v>
      </c>
      <c r="G30" s="31"/>
    </row>
    <row r="31" spans="1:7" ht="15.75">
      <c r="A31" s="34">
        <v>19</v>
      </c>
      <c r="B31" s="80">
        <v>70926</v>
      </c>
      <c r="C31" s="35" t="s">
        <v>26</v>
      </c>
      <c r="D31" s="34">
        <v>1</v>
      </c>
      <c r="E31" s="34">
        <v>10</v>
      </c>
      <c r="F31" s="36">
        <v>330</v>
      </c>
      <c r="G31" s="31"/>
    </row>
    <row r="32" spans="1:7" ht="15.75">
      <c r="A32" s="34">
        <v>20</v>
      </c>
      <c r="B32" s="34">
        <v>70704</v>
      </c>
      <c r="C32" s="35" t="s">
        <v>27</v>
      </c>
      <c r="D32" s="34">
        <v>1</v>
      </c>
      <c r="E32" s="34">
        <v>10</v>
      </c>
      <c r="F32" s="36">
        <v>138.33</v>
      </c>
      <c r="G32" s="31"/>
    </row>
    <row r="33" spans="1:7" ht="15.75">
      <c r="A33" s="34">
        <v>21</v>
      </c>
      <c r="B33" s="34">
        <v>70742</v>
      </c>
      <c r="C33" s="35" t="s">
        <v>28</v>
      </c>
      <c r="D33" s="34">
        <v>1</v>
      </c>
      <c r="E33" s="34">
        <v>6</v>
      </c>
      <c r="F33" s="36">
        <v>356.17</v>
      </c>
      <c r="G33" s="31"/>
    </row>
    <row r="34" spans="1:7" ht="15.75">
      <c r="A34" s="34">
        <v>22</v>
      </c>
      <c r="B34" s="80">
        <v>71019</v>
      </c>
      <c r="C34" s="35" t="s">
        <v>29</v>
      </c>
      <c r="D34" s="34">
        <v>1</v>
      </c>
      <c r="E34" s="34">
        <v>8</v>
      </c>
      <c r="F34" s="36">
        <v>325.8</v>
      </c>
      <c r="G34" s="31"/>
    </row>
    <row r="35" spans="1:7" ht="15.75">
      <c r="A35" s="34">
        <v>23</v>
      </c>
      <c r="B35" s="80">
        <v>71055</v>
      </c>
      <c r="C35" s="35" t="s">
        <v>30</v>
      </c>
      <c r="D35" s="34">
        <v>1</v>
      </c>
      <c r="E35" s="34">
        <v>10</v>
      </c>
      <c r="F35" s="36">
        <v>158.67</v>
      </c>
      <c r="G35" s="31"/>
    </row>
    <row r="36" spans="1:9" ht="15.75">
      <c r="A36" s="34"/>
      <c r="B36" s="34"/>
      <c r="C36" s="52" t="s">
        <v>85</v>
      </c>
      <c r="D36" s="34"/>
      <c r="E36" s="34"/>
      <c r="F36" s="37"/>
      <c r="I36" s="13">
        <v>2010</v>
      </c>
    </row>
    <row r="37" spans="1:11" ht="15.75">
      <c r="A37" s="34">
        <v>24</v>
      </c>
      <c r="B37" s="80" t="s">
        <v>32</v>
      </c>
      <c r="C37" s="35" t="s">
        <v>33</v>
      </c>
      <c r="D37" s="34">
        <v>1</v>
      </c>
      <c r="E37" s="34">
        <v>6</v>
      </c>
      <c r="F37" s="38">
        <f>I37*1.2</f>
        <v>847.8</v>
      </c>
      <c r="H37" s="40">
        <v>390.68</v>
      </c>
      <c r="I37" s="28">
        <v>706.5</v>
      </c>
      <c r="K37" s="31">
        <f>I37*1.2</f>
        <v>847.8</v>
      </c>
    </row>
    <row r="38" spans="1:11" ht="15.75">
      <c r="A38" s="34">
        <v>25</v>
      </c>
      <c r="B38" s="80" t="s">
        <v>34</v>
      </c>
      <c r="C38" s="35" t="s">
        <v>35</v>
      </c>
      <c r="D38" s="34">
        <v>1</v>
      </c>
      <c r="E38" s="34">
        <v>4</v>
      </c>
      <c r="F38" s="38">
        <f aca="true" t="shared" si="0" ref="F38:F45">I38*1.2</f>
        <v>579.672</v>
      </c>
      <c r="H38" s="40">
        <v>57.79</v>
      </c>
      <c r="I38" s="28">
        <v>483.06</v>
      </c>
      <c r="K38" s="31">
        <f aca="true" t="shared" si="1" ref="K38:K45">I38*1.2</f>
        <v>579.672</v>
      </c>
    </row>
    <row r="39" spans="1:11" ht="15.75">
      <c r="A39" s="34">
        <v>26</v>
      </c>
      <c r="B39" s="34" t="s">
        <v>36</v>
      </c>
      <c r="C39" s="35" t="s">
        <v>37</v>
      </c>
      <c r="D39" s="34">
        <v>1</v>
      </c>
      <c r="E39" s="34">
        <v>4</v>
      </c>
      <c r="F39" s="38">
        <f t="shared" si="0"/>
        <v>1476</v>
      </c>
      <c r="H39" s="41">
        <v>139.75</v>
      </c>
      <c r="I39" s="29">
        <v>1230</v>
      </c>
      <c r="K39" s="31">
        <f t="shared" si="1"/>
        <v>1476</v>
      </c>
    </row>
    <row r="40" spans="1:11" ht="15.75">
      <c r="A40" s="34">
        <v>27</v>
      </c>
      <c r="B40" s="34" t="s">
        <v>38</v>
      </c>
      <c r="C40" s="35" t="s">
        <v>39</v>
      </c>
      <c r="D40" s="34">
        <v>1</v>
      </c>
      <c r="E40" s="34">
        <v>4</v>
      </c>
      <c r="F40" s="38">
        <f t="shared" si="0"/>
        <v>967.1999999999999</v>
      </c>
      <c r="H40" s="41">
        <v>147.89</v>
      </c>
      <c r="I40" s="28">
        <v>806</v>
      </c>
      <c r="K40" s="31">
        <f t="shared" si="1"/>
        <v>967.1999999999999</v>
      </c>
    </row>
    <row r="41" spans="1:11" ht="15.75">
      <c r="A41" s="34">
        <v>28</v>
      </c>
      <c r="B41" s="34" t="s">
        <v>40</v>
      </c>
      <c r="C41" s="35" t="s">
        <v>41</v>
      </c>
      <c r="D41" s="34">
        <v>1</v>
      </c>
      <c r="E41" s="34">
        <v>6</v>
      </c>
      <c r="F41" s="38">
        <f t="shared" si="0"/>
        <v>759.6</v>
      </c>
      <c r="H41" s="41">
        <v>559.09</v>
      </c>
      <c r="I41" s="28">
        <v>633</v>
      </c>
      <c r="K41" s="31">
        <f t="shared" si="1"/>
        <v>759.6</v>
      </c>
    </row>
    <row r="42" spans="1:11" ht="15.75">
      <c r="A42" s="34">
        <v>29</v>
      </c>
      <c r="B42" s="34" t="s">
        <v>42</v>
      </c>
      <c r="C42" s="35" t="s">
        <v>43</v>
      </c>
      <c r="D42" s="34">
        <v>1</v>
      </c>
      <c r="E42" s="34">
        <v>9</v>
      </c>
      <c r="F42" s="38">
        <f t="shared" si="0"/>
        <v>1428</v>
      </c>
      <c r="H42" s="42">
        <v>1204.52</v>
      </c>
      <c r="I42" s="28">
        <v>1190</v>
      </c>
      <c r="K42" s="31">
        <f t="shared" si="1"/>
        <v>1428</v>
      </c>
    </row>
    <row r="43" spans="1:11" ht="15.75">
      <c r="A43" s="34">
        <v>30</v>
      </c>
      <c r="B43" s="34" t="s">
        <v>45</v>
      </c>
      <c r="C43" s="35" t="s">
        <v>46</v>
      </c>
      <c r="D43" s="34">
        <v>1</v>
      </c>
      <c r="E43" s="34">
        <v>4</v>
      </c>
      <c r="F43" s="38">
        <f t="shared" si="0"/>
        <v>1026</v>
      </c>
      <c r="H43" s="41">
        <v>823.24</v>
      </c>
      <c r="I43" s="28">
        <v>855</v>
      </c>
      <c r="K43" s="31">
        <f t="shared" si="1"/>
        <v>1026</v>
      </c>
    </row>
    <row r="44" spans="1:11" ht="15.75">
      <c r="A44" s="34">
        <v>31</v>
      </c>
      <c r="B44" s="34" t="s">
        <v>47</v>
      </c>
      <c r="C44" s="35" t="s">
        <v>48</v>
      </c>
      <c r="D44" s="34">
        <v>1</v>
      </c>
      <c r="E44" s="34">
        <v>4</v>
      </c>
      <c r="F44" s="38">
        <f t="shared" si="0"/>
        <v>378</v>
      </c>
      <c r="H44" s="41">
        <v>130.32</v>
      </c>
      <c r="I44" s="28">
        <v>315</v>
      </c>
      <c r="K44" s="31">
        <f t="shared" si="1"/>
        <v>378</v>
      </c>
    </row>
    <row r="45" spans="1:11" ht="15.75">
      <c r="A45" s="34">
        <v>32</v>
      </c>
      <c r="B45" s="34" t="s">
        <v>50</v>
      </c>
      <c r="C45" s="35" t="s">
        <v>51</v>
      </c>
      <c r="D45" s="34">
        <v>1</v>
      </c>
      <c r="E45" s="34">
        <v>10</v>
      </c>
      <c r="F45" s="38">
        <f t="shared" si="0"/>
        <v>736.8</v>
      </c>
      <c r="H45" s="41">
        <v>427.44</v>
      </c>
      <c r="I45" s="28">
        <v>614</v>
      </c>
      <c r="K45" s="31">
        <f t="shared" si="1"/>
        <v>736.8</v>
      </c>
    </row>
    <row r="46" spans="1:11" ht="15.75">
      <c r="A46" s="34"/>
      <c r="B46" s="34"/>
      <c r="C46" s="54" t="s">
        <v>83</v>
      </c>
      <c r="D46" s="39" t="s">
        <v>87</v>
      </c>
      <c r="E46" s="39"/>
      <c r="F46" s="37">
        <f>SUM(F13:F45)</f>
        <v>15356.212000000001</v>
      </c>
      <c r="K46" s="31">
        <f>SUM(K37:K45)</f>
        <v>8199.072</v>
      </c>
    </row>
    <row r="47" spans="1:6" ht="15.75">
      <c r="A47" s="55"/>
      <c r="B47" s="56"/>
      <c r="C47" s="56"/>
      <c r="D47" s="56"/>
      <c r="E47" s="56"/>
      <c r="F47" s="56"/>
    </row>
    <row r="48" spans="1:6" s="47" customFormat="1" ht="16.5">
      <c r="A48" s="57" t="s">
        <v>79</v>
      </c>
      <c r="B48" s="44"/>
      <c r="C48" s="43" t="s">
        <v>66</v>
      </c>
      <c r="D48" s="44"/>
      <c r="E48" s="44"/>
      <c r="F48" s="58"/>
    </row>
    <row r="49" spans="2:6" s="47" customFormat="1" ht="16.5">
      <c r="B49" s="43"/>
      <c r="C49" s="43" t="s">
        <v>88</v>
      </c>
      <c r="D49" s="43"/>
      <c r="E49" s="43"/>
      <c r="F49" s="43"/>
    </row>
    <row r="50" spans="1:6" ht="15.75">
      <c r="A50" s="48"/>
      <c r="B50" s="48"/>
      <c r="C50" s="48"/>
      <c r="D50" s="48"/>
      <c r="E50" s="48"/>
      <c r="F50" s="48"/>
    </row>
    <row r="51" spans="1:6" ht="15.75">
      <c r="A51" s="56"/>
      <c r="B51" s="48"/>
      <c r="C51" s="48"/>
      <c r="D51" s="59" t="s">
        <v>67</v>
      </c>
      <c r="E51" s="48"/>
      <c r="F51" s="48"/>
    </row>
    <row r="52" spans="1:6" ht="15.75">
      <c r="A52" s="56"/>
      <c r="B52" s="48"/>
      <c r="C52" s="48"/>
      <c r="D52" s="60" t="s">
        <v>68</v>
      </c>
      <c r="E52" s="48"/>
      <c r="F52" s="48"/>
    </row>
    <row r="53" spans="1:6" ht="15.75">
      <c r="A53" s="61" t="s">
        <v>55</v>
      </c>
      <c r="B53" s="56"/>
      <c r="C53" s="48"/>
      <c r="D53" s="60" t="s">
        <v>69</v>
      </c>
      <c r="E53" s="48"/>
      <c r="F53" s="48"/>
    </row>
    <row r="54" spans="1:6" ht="15.75">
      <c r="A54" s="56"/>
      <c r="B54" s="56"/>
      <c r="C54" s="56"/>
      <c r="D54" s="60"/>
      <c r="E54" s="56"/>
      <c r="F54" s="56"/>
    </row>
    <row r="55" spans="1:6" ht="15.75">
      <c r="A55" s="56"/>
      <c r="B55" s="56"/>
      <c r="C55" s="56"/>
      <c r="D55" s="60"/>
      <c r="E55" s="56"/>
      <c r="F55" s="56"/>
    </row>
    <row r="56" spans="1:6" ht="15.75">
      <c r="A56" s="56"/>
      <c r="B56" s="56"/>
      <c r="C56" s="56"/>
      <c r="D56" s="60"/>
      <c r="E56" s="56"/>
      <c r="F56" s="56"/>
    </row>
    <row r="57" spans="1:6" ht="15.75">
      <c r="A57" s="56"/>
      <c r="B57" s="56"/>
      <c r="C57" s="56"/>
      <c r="D57" s="60"/>
      <c r="E57" s="56"/>
      <c r="F57" s="56"/>
    </row>
    <row r="58" spans="1:6" ht="16.5">
      <c r="A58" s="56"/>
      <c r="B58" s="56"/>
      <c r="C58" s="56"/>
      <c r="D58" s="62"/>
      <c r="E58" s="56"/>
      <c r="F58" s="56"/>
    </row>
  </sheetData>
  <sheetProtection/>
  <mergeCells count="1">
    <mergeCell ref="A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0">
      <selection activeCell="C31" sqref="C31"/>
    </sheetView>
  </sheetViews>
  <sheetFormatPr defaultColWidth="9.140625" defaultRowHeight="12.75"/>
  <cols>
    <col min="1" max="1" width="7.57421875" style="84" customWidth="1"/>
    <col min="2" max="2" width="12.8515625" style="84" customWidth="1"/>
    <col min="3" max="3" width="44.8515625" style="84" customWidth="1"/>
    <col min="4" max="4" width="10.140625" style="84" customWidth="1"/>
    <col min="5" max="5" width="10.00390625" style="84" customWidth="1"/>
    <col min="6" max="6" width="14.8515625" style="84" customWidth="1"/>
    <col min="7" max="16384" width="9.140625" style="84" customWidth="1"/>
  </cols>
  <sheetData>
    <row r="1" spans="1:7" ht="22.5">
      <c r="A1" s="192" t="s">
        <v>117</v>
      </c>
      <c r="B1" s="192"/>
      <c r="C1" s="192"/>
      <c r="D1" s="192"/>
      <c r="E1" s="192"/>
      <c r="F1" s="192"/>
      <c r="G1" s="145"/>
    </row>
    <row r="2" spans="1:6" ht="15.75">
      <c r="A2" s="193" t="s">
        <v>122</v>
      </c>
      <c r="B2" s="193"/>
      <c r="C2" s="193"/>
      <c r="D2" s="193"/>
      <c r="E2" s="193"/>
      <c r="F2" s="193"/>
    </row>
    <row r="3" spans="1:4" ht="15">
      <c r="A3" s="146"/>
      <c r="D3" s="146"/>
    </row>
    <row r="4" ht="12.75">
      <c r="A4" s="147"/>
    </row>
    <row r="5" spans="1:6" ht="36.75" customHeight="1">
      <c r="A5" s="148" t="s">
        <v>1</v>
      </c>
      <c r="B5" s="148" t="s">
        <v>2</v>
      </c>
      <c r="C5" s="148" t="s">
        <v>3</v>
      </c>
      <c r="D5" s="148" t="s">
        <v>89</v>
      </c>
      <c r="E5" s="148" t="s">
        <v>65</v>
      </c>
      <c r="F5" s="148" t="s">
        <v>6</v>
      </c>
    </row>
    <row r="6" spans="1:6" ht="14.25">
      <c r="A6" s="148"/>
      <c r="B6" s="148"/>
      <c r="C6" s="148"/>
      <c r="D6" s="148"/>
      <c r="E6" s="148"/>
      <c r="F6" s="148"/>
    </row>
    <row r="7" spans="1:6" s="149" customFormat="1" ht="15.75">
      <c r="A7" s="34"/>
      <c r="B7" s="34"/>
      <c r="C7" s="52" t="s">
        <v>84</v>
      </c>
      <c r="D7" s="34"/>
      <c r="E7" s="34"/>
      <c r="F7" s="53"/>
    </row>
    <row r="8" spans="1:7" s="71" customFormat="1" ht="15.75">
      <c r="A8" s="34">
        <v>1</v>
      </c>
      <c r="B8" s="66">
        <v>70052</v>
      </c>
      <c r="C8" s="35" t="s">
        <v>8</v>
      </c>
      <c r="D8" s="34">
        <v>1</v>
      </c>
      <c r="E8" s="34">
        <v>10</v>
      </c>
      <c r="F8" s="36">
        <v>382.67</v>
      </c>
      <c r="G8" s="70"/>
    </row>
    <row r="9" spans="1:6" s="71" customFormat="1" ht="15.75">
      <c r="A9" s="34">
        <v>2</v>
      </c>
      <c r="B9" s="66">
        <v>71009</v>
      </c>
      <c r="C9" s="35" t="s">
        <v>17</v>
      </c>
      <c r="D9" s="34">
        <v>1</v>
      </c>
      <c r="E9" s="34">
        <v>6</v>
      </c>
      <c r="F9" s="36">
        <v>265.5</v>
      </c>
    </row>
    <row r="10" spans="1:6" s="71" customFormat="1" ht="15.75">
      <c r="A10" s="34">
        <v>3</v>
      </c>
      <c r="B10" s="66">
        <v>70149</v>
      </c>
      <c r="C10" s="35" t="s">
        <v>19</v>
      </c>
      <c r="D10" s="34">
        <v>1</v>
      </c>
      <c r="E10" s="34">
        <v>6</v>
      </c>
      <c r="F10" s="36">
        <v>177.5</v>
      </c>
    </row>
    <row r="11" spans="1:6" s="71" customFormat="1" ht="15.75">
      <c r="A11" s="34">
        <v>4</v>
      </c>
      <c r="B11" s="66">
        <v>70131</v>
      </c>
      <c r="C11" s="35" t="s">
        <v>20</v>
      </c>
      <c r="D11" s="34">
        <v>1</v>
      </c>
      <c r="E11" s="34">
        <v>6</v>
      </c>
      <c r="F11" s="36">
        <v>248.17</v>
      </c>
    </row>
    <row r="12" spans="1:7" s="71" customFormat="1" ht="15.75">
      <c r="A12" s="34">
        <v>5</v>
      </c>
      <c r="B12" s="66">
        <v>70465</v>
      </c>
      <c r="C12" s="35" t="s">
        <v>23</v>
      </c>
      <c r="D12" s="34">
        <v>1</v>
      </c>
      <c r="E12" s="34">
        <v>6</v>
      </c>
      <c r="F12" s="36">
        <v>201.33</v>
      </c>
      <c r="G12" s="70"/>
    </row>
    <row r="13" spans="1:7" s="71" customFormat="1" ht="15.75">
      <c r="A13" s="34">
        <v>6</v>
      </c>
      <c r="B13" s="66">
        <v>73227</v>
      </c>
      <c r="C13" s="35" t="s">
        <v>24</v>
      </c>
      <c r="D13" s="34">
        <v>1</v>
      </c>
      <c r="E13" s="34">
        <v>12</v>
      </c>
      <c r="F13" s="36">
        <v>307.33</v>
      </c>
      <c r="G13" s="70"/>
    </row>
    <row r="14" spans="1:7" s="71" customFormat="1" ht="15.75">
      <c r="A14" s="34">
        <v>7</v>
      </c>
      <c r="B14" s="66">
        <v>70557</v>
      </c>
      <c r="C14" s="35" t="s">
        <v>25</v>
      </c>
      <c r="D14" s="34">
        <v>1</v>
      </c>
      <c r="E14" s="34">
        <v>10</v>
      </c>
      <c r="F14" s="36">
        <v>384.33</v>
      </c>
      <c r="G14" s="70"/>
    </row>
    <row r="15" spans="1:7" s="71" customFormat="1" ht="15.75">
      <c r="A15" s="34">
        <v>8</v>
      </c>
      <c r="B15" s="66">
        <v>70926</v>
      </c>
      <c r="C15" s="35" t="s">
        <v>26</v>
      </c>
      <c r="D15" s="34">
        <v>1</v>
      </c>
      <c r="E15" s="34">
        <v>10</v>
      </c>
      <c r="F15" s="36">
        <v>330</v>
      </c>
      <c r="G15" s="70"/>
    </row>
    <row r="16" spans="1:7" s="71" customFormat="1" ht="15.75">
      <c r="A16" s="34">
        <v>9</v>
      </c>
      <c r="B16" s="66">
        <v>71019</v>
      </c>
      <c r="C16" s="35" t="s">
        <v>29</v>
      </c>
      <c r="D16" s="34">
        <v>1</v>
      </c>
      <c r="E16" s="34">
        <v>8</v>
      </c>
      <c r="F16" s="36">
        <v>325.8</v>
      </c>
      <c r="G16" s="70"/>
    </row>
    <row r="17" spans="1:7" s="71" customFormat="1" ht="15.75">
      <c r="A17" s="34">
        <v>10</v>
      </c>
      <c r="B17" s="66">
        <v>71055</v>
      </c>
      <c r="C17" s="35" t="s">
        <v>30</v>
      </c>
      <c r="D17" s="34">
        <v>1</v>
      </c>
      <c r="E17" s="34">
        <v>10</v>
      </c>
      <c r="F17" s="36">
        <v>158.67</v>
      </c>
      <c r="G17" s="70"/>
    </row>
    <row r="18" spans="1:7" s="71" customFormat="1" ht="15.75">
      <c r="A18" s="34">
        <v>11</v>
      </c>
      <c r="B18" s="66">
        <v>70394</v>
      </c>
      <c r="C18" s="82" t="s">
        <v>94</v>
      </c>
      <c r="D18" s="66">
        <v>1</v>
      </c>
      <c r="E18" s="66">
        <v>12</v>
      </c>
      <c r="F18" s="68">
        <v>320.6</v>
      </c>
      <c r="G18" s="70"/>
    </row>
    <row r="19" spans="1:6" s="149" customFormat="1" ht="15.75">
      <c r="A19" s="34"/>
      <c r="B19" s="66"/>
      <c r="C19" s="52" t="s">
        <v>93</v>
      </c>
      <c r="D19" s="34"/>
      <c r="E19" s="34"/>
      <c r="F19" s="37"/>
    </row>
    <row r="20" spans="1:6" s="71" customFormat="1" ht="15.75">
      <c r="A20" s="34">
        <v>12</v>
      </c>
      <c r="B20" s="66" t="s">
        <v>32</v>
      </c>
      <c r="C20" s="35" t="s">
        <v>33</v>
      </c>
      <c r="D20" s="34">
        <v>1</v>
      </c>
      <c r="E20" s="34">
        <v>6</v>
      </c>
      <c r="F20" s="38">
        <v>995.02</v>
      </c>
    </row>
    <row r="21" spans="1:6" s="71" customFormat="1" ht="15.75">
      <c r="A21" s="34">
        <v>13</v>
      </c>
      <c r="B21" s="66" t="s">
        <v>34</v>
      </c>
      <c r="C21" s="35" t="s">
        <v>35</v>
      </c>
      <c r="D21" s="34">
        <v>1</v>
      </c>
      <c r="E21" s="34">
        <v>4</v>
      </c>
      <c r="F21" s="38">
        <v>682.9</v>
      </c>
    </row>
    <row r="22" spans="1:6" s="71" customFormat="1" ht="15.75">
      <c r="A22" s="34"/>
      <c r="B22" s="34"/>
      <c r="C22" s="54" t="s">
        <v>83</v>
      </c>
      <c r="D22" s="39" t="s">
        <v>91</v>
      </c>
      <c r="E22" s="39"/>
      <c r="F22" s="37">
        <f>SUM(F8:F21)</f>
        <v>4779.82</v>
      </c>
    </row>
    <row r="23" spans="1:6" ht="21" customHeight="1">
      <c r="A23" s="150"/>
      <c r="B23" s="183" t="s">
        <v>123</v>
      </c>
      <c r="C23" s="184"/>
      <c r="D23" s="184"/>
      <c r="E23" s="185"/>
      <c r="F23" s="151"/>
    </row>
    <row r="24" spans="1:6" s="135" customFormat="1" ht="15.75">
      <c r="A24" s="152"/>
      <c r="B24" s="153"/>
      <c r="C24" s="76"/>
      <c r="D24" s="153"/>
      <c r="E24" s="153"/>
      <c r="F24" s="154"/>
    </row>
    <row r="25" spans="2:6" s="135" customFormat="1" ht="15.75">
      <c r="B25" s="155"/>
      <c r="C25" s="76"/>
      <c r="D25" s="155"/>
      <c r="E25" s="155"/>
      <c r="F25" s="156"/>
    </row>
    <row r="26" spans="1:6" ht="12.75">
      <c r="A26" s="157"/>
      <c r="B26" s="158"/>
      <c r="C26" s="158"/>
      <c r="D26" s="158"/>
      <c r="E26" s="158"/>
      <c r="F26" s="159"/>
    </row>
    <row r="27" spans="2:6" ht="15">
      <c r="B27" s="158"/>
      <c r="C27" s="158"/>
      <c r="D27" s="160"/>
      <c r="E27" s="158"/>
      <c r="F27" s="158"/>
    </row>
    <row r="28" spans="2:6" ht="15.75">
      <c r="B28" s="158"/>
      <c r="C28" s="158"/>
      <c r="D28" s="77"/>
      <c r="E28" s="158"/>
      <c r="F28" s="158"/>
    </row>
    <row r="29" spans="1:6" ht="18">
      <c r="A29" s="161" t="s">
        <v>55</v>
      </c>
      <c r="C29" s="158"/>
      <c r="D29" s="162"/>
      <c r="E29" s="158"/>
      <c r="F29" s="158"/>
    </row>
    <row r="30" spans="1:4" ht="16.5">
      <c r="A30" s="146"/>
      <c r="D30" s="163"/>
    </row>
    <row r="31" ht="16.5">
      <c r="D31" s="163"/>
    </row>
    <row r="32" ht="16.5">
      <c r="D32" s="163"/>
    </row>
    <row r="33" ht="16.5">
      <c r="D33" s="163"/>
    </row>
    <row r="34" ht="16.5">
      <c r="D34" s="78"/>
    </row>
    <row r="35" ht="12.75">
      <c r="D35" s="79"/>
    </row>
  </sheetData>
  <sheetProtection/>
  <mergeCells count="3">
    <mergeCell ref="A1:F1"/>
    <mergeCell ref="A2:F2"/>
    <mergeCell ref="B23:E23"/>
  </mergeCells>
  <printOptions/>
  <pageMargins left="0.44" right="0.32" top="0.47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xunhasaba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Huu Uoc</dc:creator>
  <cp:keywords/>
  <dc:description/>
  <cp:lastModifiedBy>Admin</cp:lastModifiedBy>
  <cp:lastPrinted>2016-03-30T08:40:55Z</cp:lastPrinted>
  <dcterms:created xsi:type="dcterms:W3CDTF">2008-11-06T23:02:01Z</dcterms:created>
  <dcterms:modified xsi:type="dcterms:W3CDTF">2016-03-31T08:27:26Z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